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567" activeTab="3"/>
  </bookViews>
  <sheets>
    <sheet name="ブロック編成・参加チーム" sheetId="1" r:id="rId1"/>
    <sheet name="予選リーグ対戦表" sheetId="2" r:id="rId2"/>
    <sheet name="予選リーグ勝敗表" sheetId="3" r:id="rId3"/>
    <sheet name="順位決定戦" sheetId="4" r:id="rId4"/>
  </sheets>
  <definedNames>
    <definedName name="_xlnm.Print_Area" localSheetId="2">'予選リーグ勝敗表'!$A$1:$U$46</definedName>
  </definedNames>
  <calcPr fullCalcOnLoad="1"/>
</workbook>
</file>

<file path=xl/sharedStrings.xml><?xml version="1.0" encoding="utf-8"?>
<sst xmlns="http://schemas.openxmlformats.org/spreadsheetml/2006/main" count="710" uniqueCount="319">
  <si>
    <t>開始時刻</t>
  </si>
  <si>
    <t>審判</t>
  </si>
  <si>
    <t>対　　　戦</t>
  </si>
  <si>
    <t>２</t>
  </si>
  <si>
    <t>３</t>
  </si>
  <si>
    <t>４</t>
  </si>
  <si>
    <t>６</t>
  </si>
  <si>
    <t>７</t>
  </si>
  <si>
    <t>ＮＯ</t>
  </si>
  <si>
    <t>：</t>
  </si>
  <si>
    <t>５</t>
  </si>
  <si>
    <t>８</t>
  </si>
  <si>
    <t>９</t>
  </si>
  <si>
    <t>1</t>
  </si>
  <si>
    <t>①</t>
  </si>
  <si>
    <t>②</t>
  </si>
  <si>
    <t>③</t>
  </si>
  <si>
    <t>④</t>
  </si>
  <si>
    <t>⑤</t>
  </si>
  <si>
    <t>⑥</t>
  </si>
  <si>
    <t>⑧</t>
  </si>
  <si>
    <t>⑦</t>
  </si>
  <si>
    <t>会　場</t>
  </si>
  <si>
    <t>チーム名</t>
  </si>
  <si>
    <t>勝</t>
  </si>
  <si>
    <t>分</t>
  </si>
  <si>
    <t>負</t>
  </si>
  <si>
    <t>勝点</t>
  </si>
  <si>
    <t>得点</t>
  </si>
  <si>
    <t>失点</t>
  </si>
  <si>
    <t>得失点</t>
  </si>
  <si>
    <t>順位</t>
  </si>
  <si>
    <t>[Ｂブロック]</t>
  </si>
  <si>
    <t>[Ｃブロック]</t>
  </si>
  <si>
    <t>[Ｄブロック]</t>
  </si>
  <si>
    <t>[Ｅブロック]</t>
  </si>
  <si>
    <t>[Ｆブロック]</t>
  </si>
  <si>
    <t>⑨</t>
  </si>
  <si>
    <t>ブロック</t>
  </si>
  <si>
    <t>E</t>
  </si>
  <si>
    <t>☆</t>
  </si>
  <si>
    <t>9:30</t>
  </si>
  <si>
    <t>10:15</t>
  </si>
  <si>
    <t>11:00</t>
  </si>
  <si>
    <t>12:05</t>
  </si>
  <si>
    <t>12:50</t>
  </si>
  <si>
    <t>13:35</t>
  </si>
  <si>
    <t>14:20</t>
  </si>
  <si>
    <t>15:05</t>
  </si>
  <si>
    <t>15:50</t>
  </si>
  <si>
    <t>[Ａブロック]</t>
  </si>
  <si>
    <t>開会式　　１１：４５～</t>
  </si>
  <si>
    <t>Ｂブロック</t>
  </si>
  <si>
    <t>Ｃブロック</t>
  </si>
  <si>
    <t>Ｄブロック</t>
  </si>
  <si>
    <t>Ｅブロック</t>
  </si>
  <si>
    <t>Ｆブロック</t>
  </si>
  <si>
    <t>　　　　　予選リーグ ブロック編成</t>
  </si>
  <si>
    <t>　　　　　予選リーグ対戦表</t>
  </si>
  <si>
    <t>　（１位のチーム同士で抽選を行い、２、３、４位については同位置に入ることになります。）</t>
  </si>
  <si>
    <t>会場</t>
  </si>
  <si>
    <t>試合順</t>
  </si>
  <si>
    <t>開始時間</t>
  </si>
  <si>
    <t>試合
ＮＯ</t>
  </si>
  <si>
    <t>試合内訳</t>
  </si>
  <si>
    <t>審判</t>
  </si>
  <si>
    <t>㉒14:00</t>
  </si>
  <si>
    <t>①</t>
  </si>
  <si>
    <t>⑤</t>
  </si>
  <si>
    <t>㉑13:15</t>
  </si>
  <si>
    <t>⑨</t>
  </si>
  <si>
    <t>⑬</t>
  </si>
  <si>
    <t>⑨11:00</t>
  </si>
  <si>
    <t>⑩11:00</t>
  </si>
  <si>
    <t>３位トーナメント準決勝</t>
  </si>
  <si>
    <t>⑰</t>
  </si>
  <si>
    <t>当該</t>
  </si>
  <si>
    <t>㉑</t>
  </si>
  <si>
    <t>①9:30</t>
  </si>
  <si>
    <t>②9:30</t>
  </si>
  <si>
    <t>㉒</t>
  </si>
  <si>
    <t>②</t>
  </si>
  <si>
    <t>⑥</t>
  </si>
  <si>
    <t>⑩</t>
  </si>
  <si>
    <t>⑭</t>
  </si>
  <si>
    <t>⑰12:30</t>
  </si>
  <si>
    <t>⑮</t>
  </si>
  <si>
    <t>㉓</t>
  </si>
  <si>
    <t>㉔</t>
  </si>
  <si>
    <t>③</t>
  </si>
  <si>
    <t>⑦</t>
  </si>
  <si>
    <t>⑪</t>
  </si>
  <si>
    <t>⑪11:00</t>
  </si>
  <si>
    <t>⑫11:00</t>
  </si>
  <si>
    <t>４位トーナメント準決勝</t>
  </si>
  <si>
    <t>⑲</t>
  </si>
  <si>
    <t>㉕</t>
  </si>
  <si>
    <t>㉖</t>
  </si>
  <si>
    <t>④</t>
  </si>
  <si>
    <t>⑧</t>
  </si>
  <si>
    <t>⑫</t>
  </si>
  <si>
    <t>⑯</t>
  </si>
  <si>
    <t>⑱12:30</t>
  </si>
  <si>
    <t>⑳</t>
  </si>
  <si>
    <t>㉗</t>
  </si>
  <si>
    <t>㉘</t>
  </si>
  <si>
    <t>⑬11:45</t>
  </si>
  <si>
    <t>⑭11:45</t>
  </si>
  <si>
    <t>⑤10:15</t>
  </si>
  <si>
    <t>⑥10:15</t>
  </si>
  <si>
    <t>⑲12:30</t>
  </si>
  <si>
    <t>㉘14:00</t>
  </si>
  <si>
    <t>㉗13:15</t>
  </si>
  <si>
    <t>⑮11:45</t>
  </si>
  <si>
    <t>⑯11:45</t>
  </si>
  <si>
    <t>⑦10:15</t>
  </si>
  <si>
    <t>⑧10:15</t>
  </si>
  <si>
    <t>⑳12:30</t>
  </si>
  <si>
    <t>Ａブロック</t>
  </si>
  <si>
    <t>２.参加チーム</t>
  </si>
  <si>
    <t>地 区</t>
  </si>
  <si>
    <t>チ　ー　ム　名</t>
  </si>
  <si>
    <t>チ　ーム　名</t>
  </si>
  <si>
    <t>青森県</t>
  </si>
  <si>
    <t>岩手県</t>
  </si>
  <si>
    <t>（県北）</t>
  </si>
  <si>
    <t>（県南）</t>
  </si>
  <si>
    <t>秋田県</t>
  </si>
  <si>
    <t>山形県</t>
  </si>
  <si>
    <t>（会津）</t>
  </si>
  <si>
    <t>宮城県</t>
  </si>
  <si>
    <t>（相双）</t>
  </si>
  <si>
    <t>茨城県</t>
  </si>
  <si>
    <t>栃木県</t>
  </si>
  <si>
    <t>－　６　－</t>
  </si>
  <si>
    <t>１.ブロック編成</t>
  </si>
  <si>
    <t>　　　　予選リーグ編成および参加チーム</t>
  </si>
  <si>
    <t>（いわき）</t>
  </si>
  <si>
    <t>　　　　　予選リーグ 勝敗表</t>
  </si>
  <si>
    <t>新舞子フットボール場（人工芝）</t>
  </si>
  <si>
    <t>新舞子フットボール場（クレー）</t>
  </si>
  <si>
    <t>グリーンフィールド</t>
  </si>
  <si>
    <t>グリーンＦ・多目的</t>
  </si>
  <si>
    <t>グリーンフィールド</t>
  </si>
  <si>
    <t>GF</t>
  </si>
  <si>
    <t>GF・多</t>
  </si>
  <si>
    <t>③9:30</t>
  </si>
  <si>
    <t>④9:30</t>
  </si>
  <si>
    <t>㉕13:15</t>
  </si>
  <si>
    <t>㉖14:00</t>
  </si>
  <si>
    <t>人工芝</t>
  </si>
  <si>
    <t>クレー</t>
  </si>
  <si>
    <t>㉔14:00</t>
  </si>
  <si>
    <t>㉓13:15</t>
  </si>
  <si>
    <t>⑱</t>
  </si>
  <si>
    <t>新舞子フットボール場（人工芝）</t>
  </si>
  <si>
    <t>新舞子フットボール場（クレー）</t>
  </si>
  <si>
    <t>グリーンフィールド（多目的広場）</t>
  </si>
  <si>
    <t>GF・多</t>
  </si>
  <si>
    <t>GF・多</t>
  </si>
  <si>
    <t>長野県</t>
  </si>
  <si>
    <t>　秋田ザウルス</t>
  </si>
  <si>
    <t>　会津選抜 U-１２</t>
  </si>
  <si>
    <t>　会津ＴＣ Ｕ-１２</t>
  </si>
  <si>
    <t>福　島　県</t>
  </si>
  <si>
    <t>　千曲～きずな～選抜</t>
  </si>
  <si>
    <t>　新庄トレセン</t>
  </si>
  <si>
    <t>９</t>
  </si>
  <si>
    <t>１</t>
  </si>
  <si>
    <t>５</t>
  </si>
  <si>
    <t>８</t>
  </si>
  <si>
    <t>　いわき選抜 Ｕ-１２</t>
  </si>
  <si>
    <t>　相双トレセン</t>
  </si>
  <si>
    <t>　福島県北選抜</t>
  </si>
  <si>
    <t>　　　　グループごと順位決定戦</t>
  </si>
  <si>
    <t>　　　　グループごと順位決定戦</t>
  </si>
  <si>
    <t>１位グループ順位決定戦</t>
  </si>
  <si>
    <t>２位グループ順位決定戦</t>
  </si>
  <si>
    <t>３位グループ順位決定戦</t>
  </si>
  <si>
    <t>４位グループ順位決定戦</t>
  </si>
  <si>
    <t>１位グループ順位決定１回戦</t>
  </si>
  <si>
    <t>２位グループ順位決定１回戦</t>
  </si>
  <si>
    <t>１位グループ準決勝</t>
  </si>
  <si>
    <t>２位グループ準決勝</t>
  </si>
  <si>
    <t>５位、６位決定戦</t>
  </si>
  <si>
    <t>３位、４位決定戦</t>
  </si>
  <si>
    <t>優勝決定戦</t>
  </si>
  <si>
    <t>２位グループ優勝決定戦</t>
  </si>
  <si>
    <t>３位グループ順位決定１回戦</t>
  </si>
  <si>
    <t>４位グループ順位決定１回戦</t>
  </si>
  <si>
    <t>３位グループ準決勝</t>
  </si>
  <si>
    <t>４位グループ準決勝</t>
  </si>
  <si>
    <t>３位グループ優勝決定戦</t>
  </si>
  <si>
    <t>４位グループ優勝決定戦</t>
  </si>
  <si>
    <t>２位グループ５～６位決定戦</t>
  </si>
  <si>
    <t>２位グループ３～４位決定戦</t>
  </si>
  <si>
    <t>３位グループ５～６位決定戦</t>
  </si>
  <si>
    <t>３位グループ３～４位決定戦</t>
  </si>
  <si>
    <t>４位グループ５～６位決定戦</t>
  </si>
  <si>
    <t>４位グループ３～４位決定戦</t>
  </si>
  <si>
    <t>① いわき選抜 Ｕ-１２</t>
  </si>
  <si>
    <t>　ＦＣ．セレスタ</t>
  </si>
  <si>
    <t>ＦＣ．セレスタ</t>
  </si>
  <si>
    <t>　西北五トレセン</t>
  </si>
  <si>
    <t>　盛岡地区トレセン</t>
  </si>
  <si>
    <t>③ 秋田ザウルス</t>
  </si>
  <si>
    <t>① 会津選抜 Ｕ－１２</t>
  </si>
  <si>
    <t>② 仙南トレセン Ｕ－１２</t>
  </si>
  <si>
    <r>
      <t>③ 一関</t>
    </r>
    <r>
      <rPr>
        <sz val="11"/>
        <rFont val="ＭＳ Ｐゴシック"/>
        <family val="3"/>
      </rPr>
      <t>トレセン</t>
    </r>
    <r>
      <rPr>
        <sz val="11"/>
        <rFont val="ＭＳ Ｐゴシック"/>
        <family val="3"/>
      </rPr>
      <t xml:space="preserve"> Ｕ－１２</t>
    </r>
  </si>
  <si>
    <t>③ 蛇田ＦＣ</t>
  </si>
  <si>
    <t>① 福島県北選抜</t>
  </si>
  <si>
    <t>① 相双トレセン</t>
  </si>
  <si>
    <t>① 福島県南トレセンＦＣ</t>
  </si>
  <si>
    <t>④ 福島中央ＦＣ</t>
  </si>
  <si>
    <r>
      <t xml:space="preserve">④ </t>
    </r>
    <r>
      <rPr>
        <sz val="9"/>
        <rFont val="ＭＳ Ｐゴシック"/>
        <family val="3"/>
      </rPr>
      <t>ウィンズフットボールクラブ</t>
    </r>
  </si>
  <si>
    <t>② ＦＣ．セレスタ</t>
  </si>
  <si>
    <t>③ 千曲～きずな～選抜</t>
  </si>
  <si>
    <t>④ 北部 ＦＣ</t>
  </si>
  <si>
    <t>② 下都賀ＴＣ</t>
  </si>
  <si>
    <t>① 県中トレセン</t>
  </si>
  <si>
    <t>② 会津ＴＣ Ｕ－１２</t>
  </si>
  <si>
    <t xml:space="preserve">   Ｔｙｌｅｒ ＦＣ</t>
  </si>
  <si>
    <t>　県中トレセン</t>
  </si>
  <si>
    <t>　福島中央 ＦＣ</t>
  </si>
  <si>
    <t>　一関トレセン Ｕ－１２</t>
  </si>
  <si>
    <t>　ウィンズフットボールクラブ Ｕ－１２</t>
  </si>
  <si>
    <t>　蛇田 ＦＣ</t>
  </si>
  <si>
    <t>　仙南トレセン Ｕ－１２</t>
  </si>
  <si>
    <t>　神栖市 ＴＣ</t>
  </si>
  <si>
    <t>　下都賀 ＴＣ</t>
  </si>
  <si>
    <t>　福島県南トレセン ＦＣ</t>
  </si>
  <si>
    <t>【会場：グリーンフィールド・グリーンフィールド多目的】</t>
  </si>
  <si>
    <t>【会場：新舞子フットボール場人工芝・新舞子フットボール場クレー】</t>
  </si>
  <si>
    <t>平成３１年２月２３日（土）</t>
  </si>
  <si>
    <t>③ 一関トレセン Ｕ－１２</t>
  </si>
  <si>
    <t>④ 福島中央 ＦＣ</t>
  </si>
  <si>
    <t>③ 蛇田 ＦＣ</t>
  </si>
  <si>
    <t>② 下都賀 ＴＣ</t>
  </si>
  <si>
    <t>Ｂ</t>
  </si>
  <si>
    <t>Ｃ</t>
  </si>
  <si>
    <t>Ａ</t>
  </si>
  <si>
    <t>会津選抜</t>
  </si>
  <si>
    <t>仙南トレセン</t>
  </si>
  <si>
    <t>一関トレセン</t>
  </si>
  <si>
    <t>福島中央ＦＣ</t>
  </si>
  <si>
    <t>県中トレセン</t>
  </si>
  <si>
    <t>いわき南部</t>
  </si>
  <si>
    <t>会津選抜Ｕ－１２</t>
  </si>
  <si>
    <t>仙南トレセンＵ－１２</t>
  </si>
  <si>
    <t>一関トレセンＵ－１２</t>
  </si>
  <si>
    <t>蛇田ＦＣ</t>
  </si>
  <si>
    <t>盛岡地区トレセン</t>
  </si>
  <si>
    <t>いわき選抜</t>
  </si>
  <si>
    <t>会津ＴＣ</t>
  </si>
  <si>
    <t>秋田ザウルス</t>
  </si>
  <si>
    <t>北部ＦＣ</t>
  </si>
  <si>
    <t>Ｆ</t>
  </si>
  <si>
    <t>Ｄ</t>
  </si>
  <si>
    <t>新庄トレセン</t>
  </si>
  <si>
    <t>相双トレセン</t>
  </si>
  <si>
    <t>Ｔｙｌｅｒ　ＦＣ</t>
  </si>
  <si>
    <t>西北五トレセン</t>
  </si>
  <si>
    <t>福島県北選抜</t>
  </si>
  <si>
    <t>福島県南トレセン</t>
  </si>
  <si>
    <t>下都賀ＴＣ</t>
  </si>
  <si>
    <t>千曲～きずな～選抜</t>
  </si>
  <si>
    <t>平成３１年２月２４日（日）</t>
  </si>
  <si>
    <t>いわき選抜Ｕ－１２</t>
  </si>
  <si>
    <t>福島県南トレセンＦＣ</t>
  </si>
  <si>
    <t>神栖市ＴＣ</t>
  </si>
  <si>
    <t>② 神栖市ＴＣ</t>
  </si>
  <si>
    <t>③ 西北五トレセン</t>
  </si>
  <si>
    <t>④ Ｔｙｌｅｒ　ＦＣ</t>
  </si>
  <si>
    <t>④ いわきＴＣ</t>
  </si>
  <si>
    <t>いわきＴＣ</t>
  </si>
  <si>
    <t>西北五トレセン</t>
  </si>
  <si>
    <t>№１</t>
  </si>
  <si>
    <t>№３</t>
  </si>
  <si>
    <t>№４</t>
  </si>
  <si>
    <t>№５</t>
  </si>
  <si>
    <t>№２</t>
  </si>
  <si>
    <t>№６</t>
  </si>
  <si>
    <t>※各ブロック同順位同士の組み合わせについては抽選で決める。各会場毎に抽選を行います。</t>
  </si>
  <si>
    <t>　  Ａ・Ｂ・Ｃグループは、№１・№３・№５／Ｄ・Ｅ・Ｆグループは、№２・№４・№６の位置に入ります。</t>
  </si>
  <si>
    <t>　いわきＴＣ</t>
  </si>
  <si>
    <t>② いわき南部ＦＣ</t>
  </si>
  <si>
    <t>④ 新庄トレセン</t>
  </si>
  <si>
    <t>③ 盛岡地区トレセン</t>
  </si>
  <si>
    <t>　いわき南部 ＦＣ</t>
  </si>
  <si>
    <t>　北部 ＦＣ</t>
  </si>
  <si>
    <t>② いわき南部 ＦＣ</t>
  </si>
  <si>
    <t>② 神栖市 ＴＣ</t>
  </si>
  <si>
    <t>④ いわき ＴＣ</t>
  </si>
  <si>
    <t>① 福島県南トレセン ＦＣ</t>
  </si>
  <si>
    <t>いわき南部ＦＣ</t>
  </si>
  <si>
    <t>☆</t>
  </si>
  <si>
    <t>☆</t>
  </si>
  <si>
    <t>☆</t>
  </si>
  <si>
    <r>
      <rPr>
        <sz val="12"/>
        <rFont val="ＭＳ Ｐゴシック"/>
        <family val="3"/>
      </rPr>
      <t>④</t>
    </r>
    <r>
      <rPr>
        <sz val="11"/>
        <rFont val="ＭＳ Ｐゴシック"/>
        <family val="3"/>
      </rPr>
      <t xml:space="preserve">  </t>
    </r>
    <r>
      <rPr>
        <sz val="10"/>
        <rFont val="ＭＳ Ｐゴシック"/>
        <family val="3"/>
      </rPr>
      <t>ｳｨﾝｽﾞﾌｯﾄﾎﾞｰﾙｸﾗﾌﾞ</t>
    </r>
  </si>
  <si>
    <t>ｳｨﾝｽﾞﾌｯﾄﾎﾞｰﾙｸﾗﾌﾞ</t>
  </si>
  <si>
    <t>ｳｨﾝｽﾞﾌｯﾄﾎﾞｰﾙｸﾗﾌﾞ</t>
  </si>
  <si>
    <t>：</t>
  </si>
  <si>
    <t>：</t>
  </si>
  <si>
    <t>：</t>
  </si>
  <si>
    <t>：</t>
  </si>
  <si>
    <t>：</t>
  </si>
  <si>
    <t>二日目</t>
  </si>
  <si>
    <t>※ｲｴﾛｰｶｰﾄﾞ　北西五TC　15番　成田　真成</t>
  </si>
  <si>
    <t>※ｲｴﾛｰｶｰﾄﾞ　北西五TC　15番　成田　真成</t>
  </si>
  <si>
    <t>PK　　　6-5</t>
  </si>
  <si>
    <t>GF</t>
  </si>
  <si>
    <t>P</t>
  </si>
  <si>
    <t>K</t>
  </si>
  <si>
    <t>PK　　　3-2</t>
  </si>
  <si>
    <t>PK　　　6-5</t>
  </si>
  <si>
    <t>PK　　　5-4</t>
  </si>
  <si>
    <t>延長</t>
  </si>
  <si>
    <t>PK</t>
  </si>
  <si>
    <t>延長0-0 PK5-4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</si>
</sst>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"/>
    <numFmt numFmtId="181" formatCode="\ﾌ\ﾞ\ﾛ\ｯ\ｸ\ 0"/>
  </numFmts>
  <fonts count="78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10.5"/>
      <name val="HGｺﾞｼｯｸE"/>
      <family val="3"/>
    </font>
    <font>
      <b/>
      <sz val="12"/>
      <color indexed="9"/>
      <name val="ＭＳ Ｐゴシック"/>
      <family val="3"/>
    </font>
    <font>
      <b/>
      <sz val="10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7"/>
      <name val="HGｺﾞｼｯｸE"/>
      <family val="3"/>
    </font>
    <font>
      <sz val="14"/>
      <name val="HGｺﾞｼｯｸE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10.5"/>
      <color indexed="10"/>
      <name val="ＭＳ Ｐゴシック"/>
      <family val="3"/>
    </font>
    <font>
      <sz val="12"/>
      <color indexed="8"/>
      <name val="ＭＳ Ｐゴシック"/>
      <family val="3"/>
    </font>
    <font>
      <sz val="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2"/>
      <color theme="1"/>
      <name val="Calibri"/>
      <family val="3"/>
    </font>
    <font>
      <sz val="10"/>
      <color theme="1"/>
      <name val="Calibri"/>
      <family val="3"/>
    </font>
    <font>
      <b/>
      <sz val="10"/>
      <color theme="1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b/>
      <sz val="12"/>
      <color theme="0"/>
      <name val="ＭＳ Ｐゴシック"/>
      <family val="3"/>
    </font>
    <font>
      <b/>
      <sz val="10"/>
      <color rgb="FFFF0000"/>
      <name val="Calibri"/>
      <family val="3"/>
    </font>
    <font>
      <b/>
      <sz val="11"/>
      <color rgb="FFFF0000"/>
      <name val="ＭＳ Ｐゴシック"/>
      <family val="3"/>
    </font>
    <font>
      <b/>
      <sz val="11"/>
      <color rgb="FFFF0000"/>
      <name val="Calibri"/>
      <family val="3"/>
    </font>
    <font>
      <sz val="10"/>
      <color rgb="FFFF0000"/>
      <name val="ＭＳ Ｐゴシック"/>
      <family val="3"/>
    </font>
    <font>
      <sz val="10.5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10"/>
      <color rgb="FFFF0000"/>
      <name val="ＭＳ Ｐゴシック"/>
      <family val="3"/>
    </font>
    <font>
      <sz val="6"/>
      <color rgb="FFFF0000"/>
      <name val="ＭＳ Ｐゴシック"/>
      <family val="3"/>
    </font>
    <font>
      <sz val="10"/>
      <color rgb="FFFF0000"/>
      <name val="Calibri"/>
      <family val="3"/>
    </font>
    <font>
      <b/>
      <sz val="11"/>
      <color theme="0"/>
      <name val="ＭＳ Ｐゴシック"/>
      <family val="3"/>
    </font>
    <font>
      <b/>
      <sz val="16"/>
      <name val="Cambria"/>
      <family val="3"/>
    </font>
    <font>
      <sz val="12"/>
      <color theme="1"/>
      <name val="Calibri"/>
      <family val="3"/>
    </font>
    <font>
      <b/>
      <sz val="12"/>
      <color theme="0"/>
      <name val="Calibri"/>
      <family val="3"/>
    </font>
    <font>
      <sz val="1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theme="0"/>
      </left>
      <right>
        <color indexed="63"/>
      </right>
      <top style="medium"/>
      <bottom>
        <color indexed="63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>
        <color rgb="FFFF0000"/>
      </left>
      <right/>
      <top/>
      <bottom/>
    </border>
    <border>
      <left style="thick">
        <color rgb="FFFF0000"/>
      </left>
      <right/>
      <top/>
      <bottom style="medium"/>
    </border>
    <border>
      <left style="thick">
        <color rgb="FFFF0000"/>
      </left>
      <right>
        <color indexed="63"/>
      </right>
      <top/>
      <bottom style="thick">
        <color rgb="FFFF0000"/>
      </bottom>
    </border>
    <border>
      <left/>
      <right/>
      <top/>
      <bottom style="thick">
        <color rgb="FFFF0000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ck">
        <color rgb="FFFF0000"/>
      </right>
      <top/>
      <bottom/>
    </border>
    <border>
      <left/>
      <right style="thick">
        <color rgb="FFFF0000"/>
      </right>
      <top/>
      <bottom style="medium"/>
    </border>
    <border>
      <left>
        <color indexed="63"/>
      </left>
      <right style="thick">
        <color rgb="FFFF0000"/>
      </right>
      <top/>
      <bottom style="thick">
        <color rgb="FFFF0000"/>
      </bottom>
    </border>
    <border>
      <left style="thick">
        <color rgb="FFFF0000"/>
      </left>
      <right/>
      <top/>
      <bottom style="thin"/>
    </border>
    <border>
      <left/>
      <right style="thick">
        <color rgb="FFFF0000"/>
      </right>
      <top/>
      <bottom style="thin"/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>
        <color theme="0"/>
      </left>
      <right style="medium">
        <color theme="0"/>
      </right>
      <top style="medium"/>
      <bottom style="thin"/>
    </border>
    <border>
      <left style="thin"/>
      <right/>
      <top style="thin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 style="dotted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dotted"/>
    </border>
    <border>
      <left style="medium"/>
      <right style="medium">
        <color theme="0"/>
      </right>
      <top style="medium"/>
      <bottom>
        <color indexed="63"/>
      </bottom>
    </border>
    <border>
      <left style="medium">
        <color theme="0"/>
      </left>
      <right style="medium">
        <color theme="0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>
        <color theme="0"/>
      </left>
      <right>
        <color indexed="63"/>
      </right>
      <top style="medium"/>
      <bottom style="thin"/>
    </border>
    <border>
      <left style="medium"/>
      <right/>
      <top style="medium"/>
      <bottom/>
    </border>
    <border>
      <left>
        <color indexed="63"/>
      </left>
      <right style="medium">
        <color theme="0"/>
      </right>
      <top style="medium"/>
      <bottom style="thin"/>
    </border>
    <border>
      <left>
        <color indexed="63"/>
      </left>
      <right style="medium">
        <color theme="0"/>
      </right>
      <top style="medium"/>
      <bottom>
        <color indexed="63"/>
      </bottom>
    </border>
    <border>
      <left style="medium">
        <color theme="0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9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0" borderId="4" applyNumberFormat="0" applyAlignment="0" applyProtection="0"/>
    <xf numFmtId="0" fontId="57" fillId="31" borderId="0" applyNumberFormat="0" applyBorder="0" applyAlignment="0" applyProtection="0"/>
  </cellStyleXfs>
  <cellXfs count="47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distributed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 shrinkToFit="1"/>
    </xf>
    <xf numFmtId="49" fontId="3" fillId="0" borderId="18" xfId="0" applyNumberFormat="1" applyFont="1" applyBorder="1" applyAlignment="1">
      <alignment horizontal="center" vertical="center"/>
    </xf>
    <xf numFmtId="0" fontId="6" fillId="0" borderId="0" xfId="0" applyFont="1" applyAlignment="1">
      <alignment horizontal="distributed" vertical="center" shrinkToFit="1"/>
    </xf>
    <xf numFmtId="0" fontId="3" fillId="0" borderId="12" xfId="0" applyFont="1" applyBorder="1" applyAlignment="1">
      <alignment horizontal="distributed" vertical="center" shrinkToFit="1"/>
    </xf>
    <xf numFmtId="0" fontId="3" fillId="0" borderId="17" xfId="0" applyFont="1" applyBorder="1" applyAlignment="1">
      <alignment horizontal="distributed" vertical="center" shrinkToFit="1"/>
    </xf>
    <xf numFmtId="0" fontId="3" fillId="0" borderId="19" xfId="0" applyFont="1" applyBorder="1" applyAlignment="1">
      <alignment horizontal="distributed" vertical="center" shrinkToFit="1"/>
    </xf>
    <xf numFmtId="0" fontId="3" fillId="0" borderId="10" xfId="0" applyFont="1" applyBorder="1" applyAlignment="1">
      <alignment horizontal="center" vertical="center" shrinkToFit="1"/>
    </xf>
    <xf numFmtId="49" fontId="3" fillId="32" borderId="10" xfId="0" applyNumberFormat="1" applyFont="1" applyFill="1" applyBorder="1" applyAlignment="1">
      <alignment horizontal="center" vertical="center"/>
    </xf>
    <xf numFmtId="49" fontId="3" fillId="32" borderId="13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horizontal="left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3" fillId="0" borderId="20" xfId="0" applyFont="1" applyBorder="1" applyAlignment="1">
      <alignment horizontal="distributed" vertical="center" shrinkToFit="1"/>
    </xf>
    <xf numFmtId="49" fontId="3" fillId="0" borderId="21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49" fontId="3" fillId="0" borderId="13" xfId="0" applyNumberFormat="1" applyFont="1" applyBorder="1" applyAlignment="1">
      <alignment horizontal="center" vertical="center" shrinkToFit="1"/>
    </xf>
    <xf numFmtId="49" fontId="3" fillId="32" borderId="13" xfId="0" applyNumberFormat="1" applyFont="1" applyFill="1" applyBorder="1" applyAlignment="1">
      <alignment horizontal="center" vertical="center" shrinkToFit="1"/>
    </xf>
    <xf numFmtId="49" fontId="0" fillId="0" borderId="11" xfId="0" applyNumberFormat="1" applyFont="1" applyBorder="1" applyAlignment="1">
      <alignment horizontal="center" vertical="center" shrinkToFit="1"/>
    </xf>
    <xf numFmtId="49" fontId="0" fillId="0" borderId="22" xfId="0" applyNumberFormat="1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5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3" fillId="0" borderId="0" xfId="0" applyFont="1" applyBorder="1" applyAlignment="1">
      <alignment horizontal="left" vertical="center"/>
    </xf>
    <xf numFmtId="0" fontId="59" fillId="0" borderId="0" xfId="0" applyFont="1" applyAlignment="1">
      <alignment vertical="center"/>
    </xf>
    <xf numFmtId="0" fontId="59" fillId="0" borderId="0" xfId="0" applyFont="1" applyBorder="1" applyAlignment="1">
      <alignment vertical="center"/>
    </xf>
    <xf numFmtId="0" fontId="59" fillId="0" borderId="23" xfId="0" applyFont="1" applyBorder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60" fillId="0" borderId="24" xfId="0" applyFont="1" applyBorder="1" applyAlignment="1">
      <alignment vertical="center"/>
    </xf>
    <xf numFmtId="0" fontId="60" fillId="0" borderId="24" xfId="0" applyFont="1" applyBorder="1" applyAlignment="1">
      <alignment horizontal="left" vertical="center"/>
    </xf>
    <xf numFmtId="0" fontId="59" fillId="0" borderId="25" xfId="0" applyFont="1" applyBorder="1" applyAlignment="1">
      <alignment vertical="center"/>
    </xf>
    <xf numFmtId="0" fontId="60" fillId="0" borderId="23" xfId="0" applyFont="1" applyBorder="1" applyAlignment="1">
      <alignment vertical="center"/>
    </xf>
    <xf numFmtId="0" fontId="60" fillId="0" borderId="0" xfId="0" applyFont="1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3" fillId="0" borderId="25" xfId="0" applyFont="1" applyBorder="1" applyAlignment="1">
      <alignment horizontal="left" vertical="center"/>
    </xf>
    <xf numFmtId="0" fontId="59" fillId="0" borderId="0" xfId="0" applyFont="1" applyBorder="1" applyAlignment="1">
      <alignment vertical="center"/>
    </xf>
    <xf numFmtId="0" fontId="59" fillId="0" borderId="23" xfId="0" applyFont="1" applyBorder="1" applyAlignment="1">
      <alignment horizontal="right" vertical="center"/>
    </xf>
    <xf numFmtId="0" fontId="61" fillId="0" borderId="0" xfId="0" applyFont="1" applyFill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 textRotation="255" wrapText="1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vertical="center" textRotation="255" wrapText="1"/>
    </xf>
    <xf numFmtId="0" fontId="0" fillId="0" borderId="0" xfId="0" applyBorder="1" applyAlignment="1">
      <alignment horizontal="center" vertical="center" textRotation="255" wrapText="1"/>
    </xf>
    <xf numFmtId="0" fontId="0" fillId="0" borderId="26" xfId="0" applyBorder="1" applyAlignment="1">
      <alignment horizontal="center" vertical="center" textRotation="255" wrapText="1"/>
    </xf>
    <xf numFmtId="0" fontId="0" fillId="0" borderId="18" xfId="0" applyBorder="1" applyAlignment="1">
      <alignment horizontal="center" vertical="center" textRotation="255" wrapText="1"/>
    </xf>
    <xf numFmtId="20" fontId="0" fillId="0" borderId="0" xfId="0" applyNumberFormat="1" applyBorder="1" applyAlignment="1">
      <alignment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7" fillId="0" borderId="0" xfId="0" applyFont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59" fillId="0" borderId="25" xfId="0" applyFont="1" applyBorder="1" applyAlignment="1">
      <alignment vertical="top"/>
    </xf>
    <xf numFmtId="0" fontId="59" fillId="0" borderId="0" xfId="0" applyFont="1" applyBorder="1" applyAlignment="1">
      <alignment vertical="top"/>
    </xf>
    <xf numFmtId="0" fontId="59" fillId="0" borderId="0" xfId="0" applyFont="1" applyAlignment="1">
      <alignment vertical="top"/>
    </xf>
    <xf numFmtId="0" fontId="59" fillId="0" borderId="0" xfId="0" applyFont="1" applyBorder="1" applyAlignment="1">
      <alignment horizontal="center" vertical="top"/>
    </xf>
    <xf numFmtId="0" fontId="59" fillId="0" borderId="0" xfId="0" applyFont="1" applyAlignment="1">
      <alignment horizontal="center" vertical="top"/>
    </xf>
    <xf numFmtId="0" fontId="3" fillId="0" borderId="27" xfId="0" applyFont="1" applyBorder="1" applyAlignment="1">
      <alignment horizontal="center" vertical="center" shrinkToFit="1"/>
    </xf>
    <xf numFmtId="0" fontId="3" fillId="0" borderId="17" xfId="0" applyFont="1" applyBorder="1" applyAlignment="1">
      <alignment vertical="center"/>
    </xf>
    <xf numFmtId="49" fontId="3" fillId="0" borderId="17" xfId="0" applyNumberFormat="1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 shrinkToFit="1"/>
    </xf>
    <xf numFmtId="49" fontId="0" fillId="0" borderId="21" xfId="0" applyNumberFormat="1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49" fontId="3" fillId="0" borderId="31" xfId="0" applyNumberFormat="1" applyFont="1" applyBorder="1" applyAlignment="1">
      <alignment horizontal="distributed" vertical="center" shrinkToFit="1"/>
    </xf>
    <xf numFmtId="0" fontId="3" fillId="0" borderId="12" xfId="0" applyFont="1" applyBorder="1" applyAlignment="1">
      <alignment horizontal="distributed" vertical="center" wrapText="1" shrinkToFit="1"/>
    </xf>
    <xf numFmtId="0" fontId="3" fillId="0" borderId="32" xfId="0" applyFont="1" applyBorder="1" applyAlignment="1">
      <alignment vertical="center"/>
    </xf>
    <xf numFmtId="49" fontId="3" fillId="0" borderId="33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30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4" xfId="0" applyFont="1" applyBorder="1" applyAlignment="1">
      <alignment horizontal="left" vertical="center" shrinkToFit="1"/>
    </xf>
    <xf numFmtId="0" fontId="63" fillId="33" borderId="35" xfId="0" applyFont="1" applyFill="1" applyBorder="1" applyAlignment="1">
      <alignment horizontal="center" vertical="center" shrinkToFit="1"/>
    </xf>
    <xf numFmtId="0" fontId="8" fillId="0" borderId="36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41" fillId="0" borderId="0" xfId="0" applyFont="1" applyAlignment="1">
      <alignment horizontal="right" vertical="center"/>
    </xf>
    <xf numFmtId="0" fontId="59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4" fillId="0" borderId="0" xfId="0" applyFont="1" applyBorder="1" applyAlignment="1">
      <alignment vertical="center"/>
    </xf>
    <xf numFmtId="0" fontId="64" fillId="0" borderId="24" xfId="0" applyFont="1" applyBorder="1" applyAlignment="1">
      <alignment horizontal="left" vertical="center"/>
    </xf>
    <xf numFmtId="0" fontId="64" fillId="0" borderId="0" xfId="0" applyFont="1" applyAlignment="1">
      <alignment vertical="center"/>
    </xf>
    <xf numFmtId="0" fontId="64" fillId="0" borderId="25" xfId="0" applyFont="1" applyBorder="1" applyAlignment="1">
      <alignment vertical="center"/>
    </xf>
    <xf numFmtId="0" fontId="65" fillId="0" borderId="0" xfId="0" applyFont="1" applyAlignment="1">
      <alignment vertical="center"/>
    </xf>
    <xf numFmtId="0" fontId="64" fillId="0" borderId="24" xfId="0" applyFont="1" applyBorder="1" applyAlignment="1">
      <alignment vertical="center"/>
    </xf>
    <xf numFmtId="0" fontId="64" fillId="0" borderId="0" xfId="0" applyFont="1" applyBorder="1" applyAlignment="1">
      <alignment horizontal="left" vertical="center"/>
    </xf>
    <xf numFmtId="0" fontId="66" fillId="0" borderId="0" xfId="0" applyFont="1" applyBorder="1" applyAlignment="1">
      <alignment vertical="center"/>
    </xf>
    <xf numFmtId="0" fontId="66" fillId="0" borderId="0" xfId="0" applyFont="1" applyBorder="1" applyAlignment="1">
      <alignment horizontal="left" vertical="center"/>
    </xf>
    <xf numFmtId="0" fontId="65" fillId="0" borderId="0" xfId="0" applyFont="1" applyBorder="1" applyAlignment="1">
      <alignment vertical="center"/>
    </xf>
    <xf numFmtId="0" fontId="65" fillId="0" borderId="0" xfId="0" applyFont="1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65" fillId="0" borderId="0" xfId="0" applyFont="1" applyBorder="1" applyAlignment="1">
      <alignment horizontal="left" vertical="center"/>
    </xf>
    <xf numFmtId="0" fontId="64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horizontal="right" vertical="center"/>
    </xf>
    <xf numFmtId="0" fontId="64" fillId="0" borderId="0" xfId="0" applyFont="1" applyBorder="1" applyAlignment="1">
      <alignment horizontal="right" vertical="center"/>
    </xf>
    <xf numFmtId="0" fontId="64" fillId="0" borderId="0" xfId="0" applyFont="1" applyAlignment="1">
      <alignment horizontal="right" vertical="center"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top"/>
    </xf>
    <xf numFmtId="0" fontId="59" fillId="0" borderId="36" xfId="0" applyFont="1" applyBorder="1" applyAlignment="1">
      <alignment horizontal="center" vertical="center"/>
    </xf>
    <xf numFmtId="0" fontId="67" fillId="0" borderId="31" xfId="0" applyNumberFormat="1" applyFont="1" applyBorder="1" applyAlignment="1">
      <alignment horizontal="distributed" vertical="center" shrinkToFit="1"/>
    </xf>
    <xf numFmtId="0" fontId="68" fillId="0" borderId="31" xfId="0" applyNumberFormat="1" applyFont="1" applyBorder="1" applyAlignment="1">
      <alignment horizontal="distributed" vertical="center" shrinkToFit="1"/>
    </xf>
    <xf numFmtId="0" fontId="3" fillId="0" borderId="12" xfId="0" applyNumberFormat="1" applyFont="1" applyBorder="1" applyAlignment="1">
      <alignment horizontal="distributed" vertical="center" shrinkToFit="1"/>
    </xf>
    <xf numFmtId="0" fontId="3" fillId="0" borderId="31" xfId="0" applyNumberFormat="1" applyFont="1" applyBorder="1" applyAlignment="1">
      <alignment horizontal="distributed" vertical="center" shrinkToFit="1"/>
    </xf>
    <xf numFmtId="0" fontId="68" fillId="0" borderId="31" xfId="0" applyNumberFormat="1" applyFont="1" applyBorder="1" applyAlignment="1">
      <alignment horizontal="center" vertical="center" shrinkToFit="1"/>
    </xf>
    <xf numFmtId="0" fontId="3" fillId="0" borderId="19" xfId="0" applyNumberFormat="1" applyFont="1" applyBorder="1" applyAlignment="1">
      <alignment horizontal="distributed" vertical="center" shrinkToFit="1"/>
    </xf>
    <xf numFmtId="0" fontId="68" fillId="0" borderId="37" xfId="0" applyNumberFormat="1" applyFont="1" applyBorder="1" applyAlignment="1">
      <alignment horizontal="distributed" vertical="center" shrinkToFit="1"/>
    </xf>
    <xf numFmtId="0" fontId="3" fillId="0" borderId="37" xfId="0" applyNumberFormat="1" applyFont="1" applyBorder="1" applyAlignment="1">
      <alignment horizontal="distributed" vertical="center" shrinkToFit="1"/>
    </xf>
    <xf numFmtId="0" fontId="68" fillId="0" borderId="37" xfId="0" applyNumberFormat="1" applyFont="1" applyBorder="1" applyAlignment="1">
      <alignment horizontal="center" vertical="center" shrinkToFit="1"/>
    </xf>
    <xf numFmtId="0" fontId="3" fillId="0" borderId="17" xfId="0" applyNumberFormat="1" applyFont="1" applyBorder="1" applyAlignment="1">
      <alignment horizontal="distributed" vertical="center" shrinkToFit="1"/>
    </xf>
    <xf numFmtId="0" fontId="3" fillId="0" borderId="20" xfId="0" applyNumberFormat="1" applyFont="1" applyBorder="1" applyAlignment="1">
      <alignment horizontal="distributed" vertical="center" shrinkToFit="1"/>
    </xf>
    <xf numFmtId="0" fontId="0" fillId="0" borderId="21" xfId="0" applyNumberFormat="1" applyFont="1" applyBorder="1" applyAlignment="1">
      <alignment horizontal="center" vertical="center" shrinkToFit="1"/>
    </xf>
    <xf numFmtId="0" fontId="3" fillId="0" borderId="10" xfId="0" applyNumberFormat="1" applyFont="1" applyBorder="1" applyAlignment="1">
      <alignment horizontal="center" vertical="center" shrinkToFit="1"/>
    </xf>
    <xf numFmtId="0" fontId="3" fillId="32" borderId="10" xfId="0" applyNumberFormat="1" applyFont="1" applyFill="1" applyBorder="1" applyAlignment="1">
      <alignment horizontal="center" vertical="center" shrinkToFit="1"/>
    </xf>
    <xf numFmtId="0" fontId="3" fillId="0" borderId="12" xfId="0" applyNumberFormat="1" applyFont="1" applyBorder="1" applyAlignment="1">
      <alignment horizontal="center" vertical="center" shrinkToFit="1"/>
    </xf>
    <xf numFmtId="0" fontId="0" fillId="0" borderId="11" xfId="0" applyNumberFormat="1" applyFont="1" applyBorder="1" applyAlignment="1">
      <alignment horizontal="center" vertical="center" shrinkToFit="1"/>
    </xf>
    <xf numFmtId="0" fontId="3" fillId="0" borderId="17" xfId="0" applyNumberFormat="1" applyFont="1" applyBorder="1" applyAlignment="1">
      <alignment horizontal="center" vertical="center" shrinkToFit="1"/>
    </xf>
    <xf numFmtId="0" fontId="0" fillId="0" borderId="28" xfId="0" applyNumberFormat="1" applyFont="1" applyBorder="1" applyAlignment="1">
      <alignment horizontal="center" vertical="center" shrinkToFit="1"/>
    </xf>
    <xf numFmtId="0" fontId="3" fillId="0" borderId="13" xfId="0" applyNumberFormat="1" applyFont="1" applyBorder="1" applyAlignment="1">
      <alignment horizontal="center" vertical="center" shrinkToFit="1"/>
    </xf>
    <xf numFmtId="0" fontId="3" fillId="32" borderId="13" xfId="0" applyNumberFormat="1" applyFont="1" applyFill="1" applyBorder="1" applyAlignment="1">
      <alignment horizontal="center" vertical="center" shrinkToFit="1"/>
    </xf>
    <xf numFmtId="0" fontId="0" fillId="0" borderId="22" xfId="0" applyNumberFormat="1" applyFont="1" applyBorder="1" applyAlignment="1">
      <alignment horizontal="center" vertical="center" shrinkToFit="1"/>
    </xf>
    <xf numFmtId="0" fontId="3" fillId="0" borderId="12" xfId="0" applyNumberFormat="1" applyFont="1" applyBorder="1" applyAlignment="1">
      <alignment vertical="center" shrinkToFit="1"/>
    </xf>
    <xf numFmtId="0" fontId="3" fillId="0" borderId="17" xfId="0" applyNumberFormat="1" applyFont="1" applyBorder="1" applyAlignment="1">
      <alignment vertical="center" shrinkToFit="1"/>
    </xf>
    <xf numFmtId="0" fontId="2" fillId="0" borderId="0" xfId="0" applyNumberFormat="1" applyFont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9" fillId="0" borderId="0" xfId="0" applyFont="1" applyAlignment="1">
      <alignment vertical="center"/>
    </xf>
    <xf numFmtId="49" fontId="68" fillId="0" borderId="12" xfId="0" applyNumberFormat="1" applyFont="1" applyBorder="1" applyAlignment="1">
      <alignment horizontal="center" vertical="center"/>
    </xf>
    <xf numFmtId="0" fontId="68" fillId="0" borderId="31" xfId="0" applyFont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49" fontId="68" fillId="0" borderId="17" xfId="0" applyNumberFormat="1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8" fillId="0" borderId="12" xfId="0" applyFont="1" applyBorder="1" applyAlignment="1">
      <alignment horizontal="center" vertical="center"/>
    </xf>
    <xf numFmtId="0" fontId="68" fillId="0" borderId="38" xfId="0" applyNumberFormat="1" applyFont="1" applyBorder="1" applyAlignment="1">
      <alignment horizontal="center" vertical="center"/>
    </xf>
    <xf numFmtId="0" fontId="68" fillId="0" borderId="17" xfId="0" applyNumberFormat="1" applyFont="1" applyBorder="1" applyAlignment="1">
      <alignment horizontal="center" vertical="center"/>
    </xf>
    <xf numFmtId="0" fontId="68" fillId="0" borderId="10" xfId="0" applyNumberFormat="1" applyFont="1" applyBorder="1" applyAlignment="1">
      <alignment horizontal="center" vertical="center"/>
    </xf>
    <xf numFmtId="0" fontId="68" fillId="0" borderId="12" xfId="0" applyNumberFormat="1" applyFont="1" applyBorder="1" applyAlignment="1">
      <alignment horizontal="center" vertical="center"/>
    </xf>
    <xf numFmtId="0" fontId="68" fillId="0" borderId="38" xfId="0" applyNumberFormat="1" applyFont="1" applyFill="1" applyBorder="1" applyAlignment="1">
      <alignment horizontal="center" vertical="center"/>
    </xf>
    <xf numFmtId="181" fontId="68" fillId="0" borderId="38" xfId="0" applyNumberFormat="1" applyFont="1" applyBorder="1" applyAlignment="1">
      <alignment horizontal="center" vertical="center"/>
    </xf>
    <xf numFmtId="0" fontId="68" fillId="0" borderId="39" xfId="0" applyNumberFormat="1" applyFont="1" applyBorder="1" applyAlignment="1">
      <alignment horizontal="center" vertical="center"/>
    </xf>
    <xf numFmtId="0" fontId="68" fillId="0" borderId="39" xfId="0" applyNumberFormat="1" applyFont="1" applyFill="1" applyBorder="1" applyAlignment="1">
      <alignment horizontal="center" vertical="center"/>
    </xf>
    <xf numFmtId="181" fontId="68" fillId="0" borderId="39" xfId="0" applyNumberFormat="1" applyFont="1" applyBorder="1" applyAlignment="1">
      <alignment horizontal="center" vertical="center"/>
    </xf>
    <xf numFmtId="0" fontId="68" fillId="0" borderId="31" xfId="0" applyNumberFormat="1" applyFont="1" applyBorder="1" applyAlignment="1">
      <alignment horizontal="center" vertical="center"/>
    </xf>
    <xf numFmtId="181" fontId="68" fillId="0" borderId="38" xfId="0" applyNumberFormat="1" applyFont="1" applyFill="1" applyBorder="1" applyAlignment="1">
      <alignment horizontal="center" vertical="center"/>
    </xf>
    <xf numFmtId="181" fontId="68" fillId="0" borderId="39" xfId="0" applyNumberFormat="1" applyFont="1" applyFill="1" applyBorder="1" applyAlignment="1">
      <alignment horizontal="center" vertical="center"/>
    </xf>
    <xf numFmtId="0" fontId="59" fillId="0" borderId="40" xfId="0" applyFont="1" applyBorder="1" applyAlignment="1">
      <alignment vertical="center"/>
    </xf>
    <xf numFmtId="0" fontId="59" fillId="0" borderId="41" xfId="0" applyFont="1" applyBorder="1" applyAlignment="1">
      <alignment vertical="top"/>
    </xf>
    <xf numFmtId="0" fontId="59" fillId="0" borderId="40" xfId="0" applyFont="1" applyBorder="1" applyAlignment="1">
      <alignment horizontal="center" vertical="center"/>
    </xf>
    <xf numFmtId="0" fontId="64" fillId="0" borderId="42" xfId="0" applyFont="1" applyBorder="1" applyAlignment="1">
      <alignment vertical="center"/>
    </xf>
    <xf numFmtId="0" fontId="64" fillId="0" borderId="43" xfId="0" applyFont="1" applyBorder="1" applyAlignment="1">
      <alignment horizontal="left" vertical="center"/>
    </xf>
    <xf numFmtId="0" fontId="3" fillId="0" borderId="44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/>
    </xf>
    <xf numFmtId="0" fontId="70" fillId="0" borderId="24" xfId="0" applyFont="1" applyBorder="1" applyAlignment="1">
      <alignment horizontal="center" vertical="center"/>
    </xf>
    <xf numFmtId="0" fontId="59" fillId="0" borderId="46" xfId="0" applyFont="1" applyBorder="1" applyAlignment="1">
      <alignment vertical="center"/>
    </xf>
    <xf numFmtId="0" fontId="59" fillId="0" borderId="47" xfId="0" applyFont="1" applyBorder="1" applyAlignment="1">
      <alignment vertical="top"/>
    </xf>
    <xf numFmtId="0" fontId="64" fillId="0" borderId="43" xfId="0" applyFont="1" applyBorder="1" applyAlignment="1">
      <alignment vertical="center"/>
    </xf>
    <xf numFmtId="0" fontId="64" fillId="0" borderId="48" xfId="0" applyFont="1" applyBorder="1" applyAlignment="1">
      <alignment vertical="center"/>
    </xf>
    <xf numFmtId="0" fontId="59" fillId="0" borderId="47" xfId="0" applyFont="1" applyBorder="1" applyAlignment="1">
      <alignment vertical="center"/>
    </xf>
    <xf numFmtId="0" fontId="59" fillId="0" borderId="40" xfId="0" applyFont="1" applyBorder="1" applyAlignment="1">
      <alignment vertical="top"/>
    </xf>
    <xf numFmtId="0" fontId="64" fillId="0" borderId="49" xfId="0" applyFont="1" applyBorder="1" applyAlignment="1">
      <alignment vertical="center"/>
    </xf>
    <xf numFmtId="0" fontId="59" fillId="0" borderId="46" xfId="0" applyFont="1" applyBorder="1" applyAlignment="1">
      <alignment vertical="top"/>
    </xf>
    <xf numFmtId="0" fontId="64" fillId="0" borderId="50" xfId="0" applyFont="1" applyBorder="1" applyAlignment="1">
      <alignment vertical="center"/>
    </xf>
    <xf numFmtId="0" fontId="60" fillId="0" borderId="25" xfId="0" applyFont="1" applyBorder="1" applyAlignment="1">
      <alignment horizontal="left" vertical="center"/>
    </xf>
    <xf numFmtId="0" fontId="71" fillId="0" borderId="24" xfId="0" applyFont="1" applyBorder="1" applyAlignment="1">
      <alignment horizontal="center" vertical="center" wrapText="1" shrinkToFit="1"/>
    </xf>
    <xf numFmtId="0" fontId="59" fillId="0" borderId="46" xfId="0" applyFont="1" applyBorder="1" applyAlignment="1">
      <alignment horizontal="center" vertical="top"/>
    </xf>
    <xf numFmtId="0" fontId="64" fillId="0" borderId="48" xfId="0" applyFont="1" applyBorder="1" applyAlignment="1">
      <alignment horizontal="left" vertical="center"/>
    </xf>
    <xf numFmtId="0" fontId="72" fillId="0" borderId="46" xfId="0" applyFont="1" applyBorder="1" applyAlignment="1">
      <alignment horizontal="right"/>
    </xf>
    <xf numFmtId="0" fontId="72" fillId="0" borderId="0" xfId="0" applyFont="1" applyBorder="1" applyAlignment="1">
      <alignment/>
    </xf>
    <xf numFmtId="0" fontId="64" fillId="0" borderId="46" xfId="0" applyFont="1" applyBorder="1" applyAlignment="1">
      <alignment vertical="center"/>
    </xf>
    <xf numFmtId="0" fontId="60" fillId="0" borderId="46" xfId="0" applyFont="1" applyBorder="1" applyAlignment="1">
      <alignment vertical="center"/>
    </xf>
    <xf numFmtId="0" fontId="60" fillId="0" borderId="47" xfId="0" applyFont="1" applyBorder="1" applyAlignment="1">
      <alignment vertical="center"/>
    </xf>
    <xf numFmtId="0" fontId="3" fillId="0" borderId="45" xfId="0" applyFont="1" applyBorder="1" applyAlignment="1">
      <alignment horizontal="center" vertical="center" shrinkToFit="1"/>
    </xf>
    <xf numFmtId="0" fontId="59" fillId="0" borderId="40" xfId="0" applyFont="1" applyBorder="1" applyAlignment="1">
      <alignment horizontal="center" vertical="top"/>
    </xf>
    <xf numFmtId="0" fontId="64" fillId="0" borderId="49" xfId="0" applyFont="1" applyBorder="1" applyAlignment="1">
      <alignment horizontal="left" vertical="center"/>
    </xf>
    <xf numFmtId="0" fontId="64" fillId="0" borderId="4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59" fillId="0" borderId="0" xfId="0" applyFont="1" applyBorder="1" applyAlignment="1">
      <alignment horizontal="right" vertical="center"/>
    </xf>
    <xf numFmtId="0" fontId="0" fillId="0" borderId="40" xfId="0" applyBorder="1" applyAlignment="1">
      <alignment vertical="center"/>
    </xf>
    <xf numFmtId="0" fontId="0" fillId="0" borderId="40" xfId="0" applyBorder="1" applyAlignment="1">
      <alignment horizontal="left" vertical="center"/>
    </xf>
    <xf numFmtId="0" fontId="53" fillId="0" borderId="40" xfId="0" applyFont="1" applyBorder="1" applyAlignment="1">
      <alignment horizontal="left" vertical="center"/>
    </xf>
    <xf numFmtId="0" fontId="62" fillId="0" borderId="41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59" fillId="0" borderId="51" xfId="0" applyFont="1" applyBorder="1" applyAlignment="1">
      <alignment vertical="center"/>
    </xf>
    <xf numFmtId="0" fontId="59" fillId="0" borderId="51" xfId="0" applyFont="1" applyBorder="1" applyAlignment="1">
      <alignment horizontal="center" vertical="center"/>
    </xf>
    <xf numFmtId="0" fontId="59" fillId="0" borderId="52" xfId="0" applyFont="1" applyBorder="1" applyAlignment="1">
      <alignment horizontal="center" vertical="center"/>
    </xf>
    <xf numFmtId="0" fontId="72" fillId="0" borderId="48" xfId="0" applyFont="1" applyBorder="1" applyAlignment="1">
      <alignment horizontal="right" vertical="top"/>
    </xf>
    <xf numFmtId="0" fontId="72" fillId="0" borderId="24" xfId="0" applyFont="1" applyBorder="1" applyAlignment="1">
      <alignment horizontal="left" vertical="top"/>
    </xf>
    <xf numFmtId="0" fontId="72" fillId="0" borderId="0" xfId="0" applyFont="1" applyBorder="1" applyAlignment="1">
      <alignment horizontal="right"/>
    </xf>
    <xf numFmtId="0" fontId="72" fillId="0" borderId="43" xfId="0" applyFont="1" applyBorder="1" applyAlignment="1">
      <alignment horizontal="right" vertical="top"/>
    </xf>
    <xf numFmtId="0" fontId="72" fillId="0" borderId="40" xfId="0" applyFont="1" applyBorder="1" applyAlignment="1">
      <alignment/>
    </xf>
    <xf numFmtId="0" fontId="72" fillId="0" borderId="49" xfId="0" applyFont="1" applyBorder="1" applyAlignment="1">
      <alignment horizontal="left" vertical="top"/>
    </xf>
    <xf numFmtId="0" fontId="64" fillId="0" borderId="36" xfId="0" applyFont="1" applyBorder="1" applyAlignment="1">
      <alignment horizontal="center" vertical="center"/>
    </xf>
    <xf numFmtId="0" fontId="64" fillId="0" borderId="51" xfId="0" applyFont="1" applyBorder="1" applyAlignment="1">
      <alignment vertical="center"/>
    </xf>
    <xf numFmtId="0" fontId="64" fillId="0" borderId="51" xfId="0" applyFont="1" applyBorder="1" applyAlignment="1">
      <alignment horizontal="center" vertical="center"/>
    </xf>
    <xf numFmtId="0" fontId="64" fillId="0" borderId="52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64" fillId="0" borderId="53" xfId="0" applyFont="1" applyBorder="1" applyAlignment="1">
      <alignment horizontal="left" vertical="center"/>
    </xf>
    <xf numFmtId="0" fontId="64" fillId="0" borderId="51" xfId="0" applyFont="1" applyBorder="1" applyAlignment="1">
      <alignment horizontal="left" vertical="center"/>
    </xf>
    <xf numFmtId="0" fontId="60" fillId="0" borderId="42" xfId="0" applyFont="1" applyBorder="1" applyAlignment="1">
      <alignment vertical="center"/>
    </xf>
    <xf numFmtId="0" fontId="60" fillId="0" borderId="43" xfId="0" applyFont="1" applyBorder="1" applyAlignment="1">
      <alignment horizontal="left" vertical="center"/>
    </xf>
    <xf numFmtId="0" fontId="60" fillId="0" borderId="43" xfId="0" applyFont="1" applyBorder="1" applyAlignment="1">
      <alignment vertical="center"/>
    </xf>
    <xf numFmtId="0" fontId="60" fillId="0" borderId="48" xfId="0" applyFont="1" applyBorder="1" applyAlignment="1">
      <alignment vertical="center"/>
    </xf>
    <xf numFmtId="0" fontId="66" fillId="0" borderId="42" xfId="0" applyFont="1" applyBorder="1" applyAlignment="1">
      <alignment vertical="center"/>
    </xf>
    <xf numFmtId="0" fontId="66" fillId="0" borderId="43" xfId="0" applyFont="1" applyBorder="1" applyAlignment="1">
      <alignment horizontal="left" vertical="center"/>
    </xf>
    <xf numFmtId="0" fontId="65" fillId="0" borderId="43" xfId="0" applyFont="1" applyBorder="1" applyAlignment="1">
      <alignment vertical="center"/>
    </xf>
    <xf numFmtId="0" fontId="70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vertical="center" shrinkToFit="1"/>
    </xf>
    <xf numFmtId="0" fontId="65" fillId="0" borderId="24" xfId="0" applyFont="1" applyBorder="1" applyAlignment="1">
      <alignment vertical="center"/>
    </xf>
    <xf numFmtId="0" fontId="65" fillId="0" borderId="24" xfId="0" applyFont="1" applyBorder="1" applyAlignment="1">
      <alignment vertical="center" shrinkToFit="1"/>
    </xf>
    <xf numFmtId="0" fontId="66" fillId="0" borderId="24" xfId="0" applyFont="1" applyBorder="1" applyAlignment="1">
      <alignment vertical="center"/>
    </xf>
    <xf numFmtId="0" fontId="66" fillId="0" borderId="43" xfId="0" applyFont="1" applyBorder="1" applyAlignment="1">
      <alignment vertical="center"/>
    </xf>
    <xf numFmtId="0" fontId="66" fillId="0" borderId="4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62" xfId="0" applyFont="1" applyBorder="1" applyAlignment="1">
      <alignment horizontal="left" vertical="center"/>
    </xf>
    <xf numFmtId="0" fontId="0" fillId="0" borderId="63" xfId="0" applyFont="1" applyBorder="1" applyAlignment="1">
      <alignment horizontal="left" vertical="center"/>
    </xf>
    <xf numFmtId="0" fontId="0" fillId="0" borderId="64" xfId="0" applyFont="1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left" vertical="center"/>
    </xf>
    <xf numFmtId="0" fontId="0" fillId="0" borderId="71" xfId="0" applyBorder="1" applyAlignment="1">
      <alignment horizontal="left" vertical="center"/>
    </xf>
    <xf numFmtId="0" fontId="0" fillId="0" borderId="72" xfId="0" applyBorder="1" applyAlignment="1">
      <alignment horizontal="left" vertical="center"/>
    </xf>
    <xf numFmtId="0" fontId="0" fillId="0" borderId="73" xfId="0" applyBorder="1" applyAlignment="1">
      <alignment horizontal="left" vertical="center"/>
    </xf>
    <xf numFmtId="0" fontId="0" fillId="0" borderId="74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7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76" xfId="0" applyFill="1" applyBorder="1" applyAlignment="1">
      <alignment horizontal="left" vertical="center" shrinkToFit="1"/>
    </xf>
    <xf numFmtId="0" fontId="0" fillId="0" borderId="34" xfId="0" applyFill="1" applyBorder="1" applyAlignment="1">
      <alignment horizontal="left" vertical="center" shrinkToFit="1"/>
    </xf>
    <xf numFmtId="0" fontId="0" fillId="0" borderId="77" xfId="0" applyFill="1" applyBorder="1" applyAlignment="1">
      <alignment horizontal="left" vertical="center" shrinkToFit="1"/>
    </xf>
    <xf numFmtId="0" fontId="73" fillId="33" borderId="78" xfId="0" applyFont="1" applyFill="1" applyBorder="1" applyAlignment="1">
      <alignment horizontal="center" vertical="center"/>
    </xf>
    <xf numFmtId="0" fontId="0" fillId="0" borderId="65" xfId="0" applyFill="1" applyBorder="1" applyAlignment="1">
      <alignment horizontal="left" vertical="center"/>
    </xf>
    <xf numFmtId="0" fontId="0" fillId="0" borderId="66" xfId="0" applyFill="1" applyBorder="1" applyAlignment="1">
      <alignment horizontal="left" vertical="center"/>
    </xf>
    <xf numFmtId="0" fontId="0" fillId="0" borderId="74" xfId="0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76" xfId="0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  <xf numFmtId="0" fontId="0" fillId="0" borderId="77" xfId="0" applyBorder="1" applyAlignment="1">
      <alignment horizontal="left" vertical="center" shrinkToFit="1"/>
    </xf>
    <xf numFmtId="0" fontId="0" fillId="0" borderId="26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18" xfId="0" applyFont="1" applyBorder="1" applyAlignment="1">
      <alignment horizontal="left" vertical="center" shrinkToFit="1"/>
    </xf>
    <xf numFmtId="0" fontId="0" fillId="0" borderId="76" xfId="0" applyFont="1" applyBorder="1" applyAlignment="1">
      <alignment horizontal="left" vertical="center" shrinkToFit="1"/>
    </xf>
    <xf numFmtId="0" fontId="0" fillId="0" borderId="34" xfId="0" applyFont="1" applyBorder="1" applyAlignment="1">
      <alignment horizontal="left" vertical="center" shrinkToFit="1"/>
    </xf>
    <xf numFmtId="0" fontId="0" fillId="0" borderId="77" xfId="0" applyFont="1" applyBorder="1" applyAlignment="1">
      <alignment horizontal="left" vertical="center" shrinkToFit="1"/>
    </xf>
    <xf numFmtId="0" fontId="0" fillId="0" borderId="77" xfId="0" applyBorder="1" applyAlignment="1">
      <alignment shrinkToFit="1"/>
    </xf>
    <xf numFmtId="0" fontId="0" fillId="0" borderId="34" xfId="0" applyBorder="1" applyAlignment="1">
      <alignment vertical="center" shrinkToFit="1"/>
    </xf>
    <xf numFmtId="0" fontId="0" fillId="0" borderId="2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5" xfId="0" applyFont="1" applyBorder="1" applyAlignment="1">
      <alignment horizontal="left" vertical="center"/>
    </xf>
    <xf numFmtId="0" fontId="0" fillId="0" borderId="66" xfId="0" applyFont="1" applyBorder="1" applyAlignment="1">
      <alignment horizontal="left" vertical="center"/>
    </xf>
    <xf numFmtId="0" fontId="0" fillId="0" borderId="67" xfId="0" applyFont="1" applyBorder="1" applyAlignment="1">
      <alignment horizontal="left" vertical="center"/>
    </xf>
    <xf numFmtId="0" fontId="0" fillId="0" borderId="70" xfId="0" applyFill="1" applyBorder="1" applyAlignment="1">
      <alignment horizontal="left" vertical="center"/>
    </xf>
    <xf numFmtId="0" fontId="0" fillId="0" borderId="71" xfId="0" applyFill="1" applyBorder="1" applyAlignment="1">
      <alignment horizontal="left" vertical="center"/>
    </xf>
    <xf numFmtId="0" fontId="0" fillId="0" borderId="72" xfId="0" applyFill="1" applyBorder="1" applyAlignment="1">
      <alignment horizontal="left" vertical="center"/>
    </xf>
    <xf numFmtId="0" fontId="0" fillId="0" borderId="79" xfId="0" applyFill="1" applyBorder="1" applyAlignment="1">
      <alignment horizontal="center" vertical="center" textRotation="255" shrinkToFit="1"/>
    </xf>
    <xf numFmtId="0" fontId="0" fillId="0" borderId="25" xfId="0" applyFill="1" applyBorder="1" applyAlignment="1">
      <alignment horizontal="center" vertical="center" textRotation="255" shrinkToFit="1"/>
    </xf>
    <xf numFmtId="0" fontId="0" fillId="0" borderId="44" xfId="0" applyBorder="1" applyAlignment="1">
      <alignment horizontal="center" vertical="center" shrinkToFit="1"/>
    </xf>
    <xf numFmtId="0" fontId="0" fillId="32" borderId="80" xfId="0" applyFill="1" applyBorder="1" applyAlignment="1">
      <alignment horizontal="center" vertical="center"/>
    </xf>
    <xf numFmtId="0" fontId="0" fillId="32" borderId="81" xfId="0" applyFill="1" applyBorder="1" applyAlignment="1">
      <alignment horizontal="center" vertical="center"/>
    </xf>
    <xf numFmtId="0" fontId="0" fillId="32" borderId="82" xfId="0" applyFill="1" applyBorder="1" applyAlignment="1">
      <alignment horizontal="center" vertical="center"/>
    </xf>
    <xf numFmtId="0" fontId="0" fillId="32" borderId="83" xfId="0" applyFill="1" applyBorder="1" applyAlignment="1">
      <alignment horizontal="center" vertical="center"/>
    </xf>
    <xf numFmtId="0" fontId="0" fillId="32" borderId="84" xfId="0" applyFill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68" xfId="0" applyBorder="1" applyAlignment="1">
      <alignment horizontal="left" vertical="center" shrinkToFit="1"/>
    </xf>
    <xf numFmtId="0" fontId="0" fillId="0" borderId="36" xfId="0" applyBorder="1" applyAlignment="1">
      <alignment horizontal="left" vertical="center" shrinkToFit="1"/>
    </xf>
    <xf numFmtId="0" fontId="0" fillId="0" borderId="87" xfId="0" applyBorder="1" applyAlignment="1">
      <alignment horizontal="left" vertical="center" shrinkToFit="1"/>
    </xf>
    <xf numFmtId="0" fontId="0" fillId="0" borderId="88" xfId="0" applyBorder="1" applyAlignment="1">
      <alignment horizontal="left" vertical="center"/>
    </xf>
    <xf numFmtId="0" fontId="74" fillId="0" borderId="0" xfId="0" applyFont="1" applyAlignment="1">
      <alignment horizontal="left"/>
    </xf>
    <xf numFmtId="0" fontId="73" fillId="33" borderId="89" xfId="0" applyFont="1" applyFill="1" applyBorder="1" applyAlignment="1">
      <alignment horizontal="center" vertical="center"/>
    </xf>
    <xf numFmtId="0" fontId="73" fillId="33" borderId="90" xfId="0" applyFont="1" applyFill="1" applyBorder="1" applyAlignment="1">
      <alignment horizontal="center" vertical="center"/>
    </xf>
    <xf numFmtId="0" fontId="73" fillId="33" borderId="35" xfId="0" applyFont="1" applyFill="1" applyBorder="1" applyAlignment="1">
      <alignment horizontal="center" vertical="center"/>
    </xf>
    <xf numFmtId="0" fontId="73" fillId="33" borderId="91" xfId="0" applyFont="1" applyFill="1" applyBorder="1" applyAlignment="1">
      <alignment horizontal="center" vertical="center"/>
    </xf>
    <xf numFmtId="0" fontId="73" fillId="33" borderId="92" xfId="0" applyFont="1" applyFill="1" applyBorder="1" applyAlignment="1">
      <alignment horizontal="center" vertical="center"/>
    </xf>
    <xf numFmtId="0" fontId="0" fillId="0" borderId="0" xfId="0" applyAlignment="1">
      <alignment horizontal="center" shrinkToFit="1"/>
    </xf>
    <xf numFmtId="0" fontId="73" fillId="33" borderId="93" xfId="0" applyFont="1" applyFill="1" applyBorder="1" applyAlignment="1">
      <alignment horizontal="center" vertical="center" shrinkToFit="1"/>
    </xf>
    <xf numFmtId="0" fontId="0" fillId="0" borderId="82" xfId="0" applyBorder="1" applyAlignment="1">
      <alignment horizontal="center" vertical="center" shrinkToFit="1"/>
    </xf>
    <xf numFmtId="0" fontId="0" fillId="0" borderId="84" xfId="0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73" fillId="33" borderId="94" xfId="0" applyFont="1" applyFill="1" applyBorder="1" applyAlignment="1">
      <alignment horizontal="center" vertical="center" shrinkToFit="1"/>
    </xf>
    <xf numFmtId="0" fontId="73" fillId="33" borderId="91" xfId="0" applyFont="1" applyFill="1" applyBorder="1" applyAlignment="1">
      <alignment horizontal="center" vertical="center" shrinkToFit="1"/>
    </xf>
    <xf numFmtId="0" fontId="0" fillId="0" borderId="91" xfId="0" applyBorder="1" applyAlignment="1">
      <alignment shrinkToFit="1"/>
    </xf>
    <xf numFmtId="0" fontId="0" fillId="0" borderId="18" xfId="0" applyBorder="1" applyAlignment="1">
      <alignment shrinkToFit="1"/>
    </xf>
    <xf numFmtId="0" fontId="7" fillId="0" borderId="0" xfId="0" applyFont="1" applyAlignment="1">
      <alignment horizontal="left"/>
    </xf>
    <xf numFmtId="0" fontId="63" fillId="33" borderId="93" xfId="0" applyFont="1" applyFill="1" applyBorder="1" applyAlignment="1">
      <alignment horizontal="center" vertical="center" shrinkToFit="1"/>
    </xf>
    <xf numFmtId="0" fontId="63" fillId="33" borderId="82" xfId="0" applyFont="1" applyFill="1" applyBorder="1" applyAlignment="1">
      <alignment shrinkToFit="1"/>
    </xf>
    <xf numFmtId="0" fontId="63" fillId="33" borderId="95" xfId="0" applyFont="1" applyFill="1" applyBorder="1" applyAlignment="1">
      <alignment shrinkToFit="1"/>
    </xf>
    <xf numFmtId="0" fontId="63" fillId="33" borderId="96" xfId="0" applyFont="1" applyFill="1" applyBorder="1" applyAlignment="1">
      <alignment horizontal="center" vertical="center" shrinkToFit="1"/>
    </xf>
    <xf numFmtId="0" fontId="63" fillId="33" borderId="90" xfId="0" applyFont="1" applyFill="1" applyBorder="1" applyAlignment="1">
      <alignment horizontal="center" vertical="center" shrinkToFit="1"/>
    </xf>
    <xf numFmtId="0" fontId="63" fillId="33" borderId="97" xfId="0" applyFont="1" applyFill="1" applyBorder="1" applyAlignment="1">
      <alignment horizontal="center" vertical="center" shrinkToFit="1"/>
    </xf>
    <xf numFmtId="0" fontId="0" fillId="0" borderId="36" xfId="0" applyBorder="1" applyAlignment="1">
      <alignment horizontal="left" shrinkToFit="1"/>
    </xf>
    <xf numFmtId="0" fontId="0" fillId="0" borderId="87" xfId="0" applyBorder="1" applyAlignment="1">
      <alignment horizontal="left" shrinkToFit="1"/>
    </xf>
    <xf numFmtId="0" fontId="63" fillId="33" borderId="80" xfId="0" applyFont="1" applyFill="1" applyBorder="1" applyAlignment="1">
      <alignment horizontal="center" vertical="center" shrinkToFit="1"/>
    </xf>
    <xf numFmtId="0" fontId="63" fillId="33" borderId="82" xfId="0" applyFont="1" applyFill="1" applyBorder="1" applyAlignment="1">
      <alignment horizontal="center" vertical="center" shrinkToFit="1"/>
    </xf>
    <xf numFmtId="0" fontId="63" fillId="33" borderId="95" xfId="0" applyFont="1" applyFill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shrinkToFit="1"/>
    </xf>
    <xf numFmtId="0" fontId="0" fillId="0" borderId="18" xfId="0" applyBorder="1" applyAlignment="1">
      <alignment horizontal="left" shrinkToFit="1"/>
    </xf>
    <xf numFmtId="0" fontId="69" fillId="0" borderId="0" xfId="0" applyFont="1" applyBorder="1" applyAlignment="1">
      <alignment horizontal="left" vertical="center" shrinkToFit="1"/>
    </xf>
    <xf numFmtId="0" fontId="69" fillId="0" borderId="18" xfId="0" applyFont="1" applyBorder="1" applyAlignment="1">
      <alignment horizontal="left" vertical="center" shrinkToFit="1"/>
    </xf>
    <xf numFmtId="0" fontId="0" fillId="0" borderId="34" xfId="0" applyBorder="1" applyAlignment="1">
      <alignment horizontal="left" shrinkToFit="1"/>
    </xf>
    <xf numFmtId="0" fontId="0" fillId="0" borderId="77" xfId="0" applyBorder="1" applyAlignment="1">
      <alignment horizontal="left" shrinkToFit="1"/>
    </xf>
    <xf numFmtId="0" fontId="63" fillId="33" borderId="89" xfId="0" applyFont="1" applyFill="1" applyBorder="1" applyAlignment="1">
      <alignment horizontal="center" vertical="center" shrinkToFit="1"/>
    </xf>
    <xf numFmtId="0" fontId="63" fillId="33" borderId="35" xfId="0" applyFont="1" applyFill="1" applyBorder="1" applyAlignment="1">
      <alignment horizontal="center" vertical="center" shrinkToFit="1"/>
    </xf>
    <xf numFmtId="0" fontId="8" fillId="0" borderId="68" xfId="0" applyFont="1" applyBorder="1" applyAlignment="1">
      <alignment horizontal="left" vertical="center" shrinkToFit="1"/>
    </xf>
    <xf numFmtId="0" fontId="8" fillId="0" borderId="36" xfId="0" applyFont="1" applyBorder="1" applyAlignment="1">
      <alignment horizontal="left" vertical="center" shrinkToFit="1"/>
    </xf>
    <xf numFmtId="0" fontId="0" fillId="0" borderId="36" xfId="0" applyFont="1" applyBorder="1" applyAlignment="1">
      <alignment horizontal="left" vertical="center" shrinkToFit="1"/>
    </xf>
    <xf numFmtId="0" fontId="0" fillId="0" borderId="87" xfId="0" applyFont="1" applyBorder="1" applyAlignment="1">
      <alignment horizontal="left" vertical="center" shrinkToFit="1"/>
    </xf>
    <xf numFmtId="0" fontId="8" fillId="0" borderId="26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shrinkToFit="1"/>
    </xf>
    <xf numFmtId="0" fontId="0" fillId="0" borderId="18" xfId="0" applyFont="1" applyBorder="1" applyAlignment="1">
      <alignment horizontal="left" shrinkToFit="1"/>
    </xf>
    <xf numFmtId="0" fontId="3" fillId="0" borderId="80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5" fillId="34" borderId="82" xfId="0" applyFont="1" applyFill="1" applyBorder="1" applyAlignment="1">
      <alignment horizontal="center" vertical="center"/>
    </xf>
    <xf numFmtId="0" fontId="5" fillId="34" borderId="84" xfId="0" applyFont="1" applyFill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shrinkToFit="1"/>
    </xf>
    <xf numFmtId="49" fontId="3" fillId="0" borderId="31" xfId="0" applyNumberFormat="1" applyFont="1" applyBorder="1" applyAlignment="1">
      <alignment horizontal="center" vertical="center" shrinkToFit="1"/>
    </xf>
    <xf numFmtId="49" fontId="3" fillId="0" borderId="55" xfId="0" applyNumberFormat="1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 shrinkToFit="1"/>
    </xf>
    <xf numFmtId="0" fontId="3" fillId="0" borderId="31" xfId="0" applyNumberFormat="1" applyFont="1" applyBorder="1" applyAlignment="1">
      <alignment horizontal="center" vertical="center" shrinkToFit="1"/>
    </xf>
    <xf numFmtId="0" fontId="3" fillId="0" borderId="55" xfId="0" applyNumberFormat="1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20" fontId="75" fillId="0" borderId="29" xfId="0" applyNumberFormat="1" applyFont="1" applyBorder="1" applyAlignment="1">
      <alignment horizontal="center" vertical="center" shrinkToFit="1"/>
    </xf>
    <xf numFmtId="20" fontId="75" fillId="0" borderId="27" xfId="0" applyNumberFormat="1" applyFont="1" applyBorder="1" applyAlignment="1">
      <alignment horizontal="center" vertical="center" shrinkToFit="1"/>
    </xf>
    <xf numFmtId="20" fontId="75" fillId="0" borderId="30" xfId="0" applyNumberFormat="1" applyFont="1" applyBorder="1" applyAlignment="1">
      <alignment horizontal="center" vertical="center" shrinkToFit="1"/>
    </xf>
    <xf numFmtId="0" fontId="75" fillId="0" borderId="79" xfId="0" applyFont="1" applyBorder="1" applyAlignment="1">
      <alignment horizontal="center" vertical="center" shrinkToFit="1"/>
    </xf>
    <xf numFmtId="0" fontId="75" fillId="0" borderId="25" xfId="0" applyFont="1" applyBorder="1" applyAlignment="1">
      <alignment horizontal="center" vertical="center" shrinkToFit="1"/>
    </xf>
    <xf numFmtId="0" fontId="75" fillId="0" borderId="44" xfId="0" applyFont="1" applyBorder="1" applyAlignment="1">
      <alignment horizontal="center" vertical="center" shrinkToFit="1"/>
    </xf>
    <xf numFmtId="0" fontId="75" fillId="0" borderId="29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20" fontId="8" fillId="0" borderId="29" xfId="0" applyNumberFormat="1" applyFont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75" fillId="0" borderId="29" xfId="0" applyFont="1" applyFill="1" applyBorder="1" applyAlignment="1">
      <alignment horizontal="center" vertical="center" shrinkToFit="1"/>
    </xf>
    <xf numFmtId="0" fontId="76" fillId="33" borderId="29" xfId="0" applyFont="1" applyFill="1" applyBorder="1" applyAlignment="1">
      <alignment horizontal="center" vertical="center" shrinkToFit="1"/>
    </xf>
    <xf numFmtId="0" fontId="77" fillId="0" borderId="79" xfId="0" applyFont="1" applyFill="1" applyBorder="1" applyAlignment="1">
      <alignment horizontal="center" vertical="top"/>
    </xf>
    <xf numFmtId="0" fontId="77" fillId="0" borderId="36" xfId="0" applyFont="1" applyFill="1" applyBorder="1" applyAlignment="1">
      <alignment horizontal="center" vertical="top"/>
    </xf>
    <xf numFmtId="0" fontId="77" fillId="0" borderId="69" xfId="0" applyFont="1" applyFill="1" applyBorder="1" applyAlignment="1">
      <alignment horizontal="center" vertical="top"/>
    </xf>
    <xf numFmtId="0" fontId="41" fillId="0" borderId="0" xfId="0" applyFont="1" applyAlignment="1">
      <alignment horizontal="right" vertical="center"/>
    </xf>
    <xf numFmtId="0" fontId="59" fillId="0" borderId="79" xfId="0" applyFont="1" applyFill="1" applyBorder="1" applyAlignment="1">
      <alignment horizontal="center" vertical="top"/>
    </xf>
    <xf numFmtId="0" fontId="59" fillId="0" borderId="36" xfId="0" applyFont="1" applyFill="1" applyBorder="1" applyAlignment="1">
      <alignment horizontal="center" vertical="top"/>
    </xf>
    <xf numFmtId="0" fontId="59" fillId="0" borderId="69" xfId="0" applyFont="1" applyFill="1" applyBorder="1" applyAlignment="1">
      <alignment horizontal="center" vertical="top"/>
    </xf>
    <xf numFmtId="0" fontId="59" fillId="0" borderId="1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shrinkToFit="1"/>
    </xf>
    <xf numFmtId="0" fontId="8" fillId="0" borderId="30" xfId="0" applyFont="1" applyFill="1" applyBorder="1" applyAlignment="1">
      <alignment horizontal="center" vertical="center" shrinkToFit="1"/>
    </xf>
    <xf numFmtId="0" fontId="8" fillId="0" borderId="69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shrinkToFit="1"/>
    </xf>
    <xf numFmtId="0" fontId="8" fillId="0" borderId="45" xfId="0" applyFont="1" applyFill="1" applyBorder="1" applyAlignment="1">
      <alignment horizontal="center" vertical="center" shrinkToFit="1"/>
    </xf>
    <xf numFmtId="0" fontId="59" fillId="0" borderId="25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69" fillId="0" borderId="98" xfId="0" applyFont="1" applyBorder="1" applyAlignment="1">
      <alignment horizontal="center" vertical="center" textRotation="255" wrapText="1"/>
    </xf>
    <xf numFmtId="0" fontId="59" fillId="0" borderId="24" xfId="0" applyFont="1" applyBorder="1" applyAlignment="1">
      <alignment horizontal="center" vertical="center"/>
    </xf>
    <xf numFmtId="0" fontId="59" fillId="0" borderId="45" xfId="0" applyFont="1" applyBorder="1" applyAlignment="1">
      <alignment horizontal="center" vertical="center"/>
    </xf>
    <xf numFmtId="0" fontId="53" fillId="0" borderId="79" xfId="0" applyFont="1" applyBorder="1" applyAlignment="1">
      <alignment horizontal="center" vertical="center"/>
    </xf>
    <xf numFmtId="0" fontId="53" fillId="0" borderId="36" xfId="0" applyFont="1" applyBorder="1" applyAlignment="1">
      <alignment horizontal="center" vertical="center"/>
    </xf>
    <xf numFmtId="0" fontId="53" fillId="0" borderId="69" xfId="0" applyFont="1" applyBorder="1" applyAlignment="1">
      <alignment horizontal="center" vertical="center"/>
    </xf>
    <xf numFmtId="0" fontId="53" fillId="0" borderId="44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53" fillId="0" borderId="45" xfId="0" applyFont="1" applyBorder="1" applyAlignment="1">
      <alignment horizontal="center" vertical="center"/>
    </xf>
    <xf numFmtId="0" fontId="69" fillId="0" borderId="94" xfId="0" applyFont="1" applyBorder="1" applyAlignment="1">
      <alignment horizontal="center" vertical="center" textRotation="255" wrapText="1"/>
    </xf>
    <xf numFmtId="0" fontId="69" fillId="0" borderId="92" xfId="0" applyFont="1" applyBorder="1" applyAlignment="1">
      <alignment horizontal="center" vertical="center" textRotation="255" wrapText="1"/>
    </xf>
    <xf numFmtId="0" fontId="69" fillId="0" borderId="26" xfId="0" applyFont="1" applyBorder="1" applyAlignment="1">
      <alignment horizontal="center" vertical="center" textRotation="255" wrapText="1"/>
    </xf>
    <xf numFmtId="0" fontId="69" fillId="0" borderId="18" xfId="0" applyFont="1" applyBorder="1" applyAlignment="1">
      <alignment horizontal="center" vertical="center" textRotation="255" wrapText="1"/>
    </xf>
    <xf numFmtId="0" fontId="69" fillId="0" borderId="76" xfId="0" applyFont="1" applyBorder="1" applyAlignment="1">
      <alignment horizontal="center" vertical="center" textRotation="255" wrapText="1"/>
    </xf>
    <xf numFmtId="0" fontId="69" fillId="0" borderId="77" xfId="0" applyFont="1" applyBorder="1" applyAlignment="1">
      <alignment horizontal="center" vertical="center" textRotation="255" wrapText="1"/>
    </xf>
    <xf numFmtId="0" fontId="59" fillId="0" borderId="0" xfId="0" applyFont="1" applyBorder="1" applyAlignment="1">
      <alignment horizontal="center" vertical="top"/>
    </xf>
    <xf numFmtId="0" fontId="59" fillId="0" borderId="23" xfId="0" applyFont="1" applyBorder="1" applyAlignment="1">
      <alignment horizontal="center" vertical="top"/>
    </xf>
    <xf numFmtId="0" fontId="59" fillId="0" borderId="36" xfId="0" applyFont="1" applyBorder="1" applyAlignment="1">
      <alignment horizontal="center" vertical="center"/>
    </xf>
    <xf numFmtId="0" fontId="59" fillId="0" borderId="69" xfId="0" applyFont="1" applyBorder="1" applyAlignment="1">
      <alignment horizontal="center" vertical="center"/>
    </xf>
    <xf numFmtId="0" fontId="59" fillId="0" borderId="44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59" fillId="0" borderId="79" xfId="0" applyFont="1" applyBorder="1" applyAlignment="1">
      <alignment horizontal="center" vertical="top"/>
    </xf>
    <xf numFmtId="0" fontId="59" fillId="0" borderId="36" xfId="0" applyFont="1" applyBorder="1" applyAlignment="1">
      <alignment horizontal="center" vertical="top"/>
    </xf>
    <xf numFmtId="0" fontId="59" fillId="0" borderId="40" xfId="0" applyFont="1" applyBorder="1" applyAlignment="1">
      <alignment horizontal="center" vertical="center"/>
    </xf>
    <xf numFmtId="0" fontId="59" fillId="0" borderId="40" xfId="0" applyFont="1" applyBorder="1" applyAlignment="1">
      <alignment horizontal="center" vertical="top"/>
    </xf>
    <xf numFmtId="0" fontId="62" fillId="0" borderId="29" xfId="0" applyFont="1" applyBorder="1" applyAlignment="1">
      <alignment horizontal="center" vertical="center" wrapText="1"/>
    </xf>
    <xf numFmtId="0" fontId="62" fillId="0" borderId="30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/>
    </xf>
    <xf numFmtId="0" fontId="59" fillId="0" borderId="25" xfId="0" applyFont="1" applyBorder="1" applyAlignment="1">
      <alignment horizontal="center" vertical="top"/>
    </xf>
    <xf numFmtId="0" fontId="59" fillId="0" borderId="29" xfId="0" applyFont="1" applyBorder="1" applyAlignment="1">
      <alignment horizontal="center" vertical="center"/>
    </xf>
    <xf numFmtId="0" fontId="59" fillId="0" borderId="30" xfId="0" applyFont="1" applyBorder="1" applyAlignment="1">
      <alignment horizontal="center" vertical="center"/>
    </xf>
    <xf numFmtId="0" fontId="59" fillId="0" borderId="79" xfId="0" applyFont="1" applyBorder="1" applyAlignment="1">
      <alignment horizontal="center" vertical="center"/>
    </xf>
    <xf numFmtId="0" fontId="59" fillId="0" borderId="29" xfId="0" applyFont="1" applyBorder="1" applyAlignment="1">
      <alignment horizontal="center" vertical="center" shrinkToFit="1"/>
    </xf>
    <xf numFmtId="0" fontId="59" fillId="0" borderId="30" xfId="0" applyFont="1" applyBorder="1" applyAlignment="1">
      <alignment horizontal="center" vertical="center" shrinkToFit="1"/>
    </xf>
    <xf numFmtId="0" fontId="59" fillId="0" borderId="29" xfId="0" applyFont="1" applyBorder="1" applyAlignment="1">
      <alignment horizontal="center" vertical="center" wrapText="1"/>
    </xf>
    <xf numFmtId="0" fontId="59" fillId="0" borderId="30" xfId="0" applyFont="1" applyBorder="1" applyAlignment="1">
      <alignment horizontal="center" vertical="center" wrapText="1"/>
    </xf>
    <xf numFmtId="0" fontId="59" fillId="0" borderId="46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5" fillId="0" borderId="79" xfId="0" applyFont="1" applyBorder="1" applyAlignment="1">
      <alignment horizontal="center" vertical="center"/>
    </xf>
    <xf numFmtId="0" fontId="75" fillId="0" borderId="36" xfId="0" applyFont="1" applyBorder="1" applyAlignment="1">
      <alignment horizontal="center" vertical="center"/>
    </xf>
    <xf numFmtId="0" fontId="75" fillId="0" borderId="69" xfId="0" applyFont="1" applyBorder="1" applyAlignment="1">
      <alignment horizontal="center" vertical="center"/>
    </xf>
    <xf numFmtId="0" fontId="75" fillId="0" borderId="44" xfId="0" applyFont="1" applyBorder="1" applyAlignment="1">
      <alignment horizontal="center" vertical="center"/>
    </xf>
    <xf numFmtId="0" fontId="75" fillId="0" borderId="24" xfId="0" applyFont="1" applyBorder="1" applyAlignment="1">
      <alignment horizontal="center" vertical="center"/>
    </xf>
    <xf numFmtId="0" fontId="75" fillId="0" borderId="4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66675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304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28575</xdr:colOff>
      <xdr:row>1</xdr:row>
      <xdr:rowOff>47625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323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19050</xdr:colOff>
      <xdr:row>16</xdr:row>
      <xdr:rowOff>76200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323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38100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38100</xdr:rowOff>
    </xdr:from>
    <xdr:to>
      <xdr:col>2</xdr:col>
      <xdr:colOff>104775</xdr:colOff>
      <xdr:row>2</xdr:row>
      <xdr:rowOff>57150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38125"/>
          <a:ext cx="323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64</xdr:row>
      <xdr:rowOff>28575</xdr:rowOff>
    </xdr:from>
    <xdr:to>
      <xdr:col>2</xdr:col>
      <xdr:colOff>95250</xdr:colOff>
      <xdr:row>65</xdr:row>
      <xdr:rowOff>47625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2944475"/>
          <a:ext cx="323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view="pageLayout" workbookViewId="0" topLeftCell="A13">
      <selection activeCell="H38" sqref="H38"/>
    </sheetView>
  </sheetViews>
  <sheetFormatPr defaultColWidth="9.00390625" defaultRowHeight="13.5"/>
  <cols>
    <col min="1" max="1" width="5.25390625" style="0" customWidth="1"/>
    <col min="2" max="2" width="4.50390625" style="0" customWidth="1"/>
    <col min="3" max="3" width="5.625" style="0" customWidth="1"/>
    <col min="4" max="4" width="5.125" style="0" customWidth="1"/>
    <col min="5" max="5" width="11.25390625" style="0" customWidth="1"/>
    <col min="6" max="6" width="8.625" style="0" customWidth="1"/>
    <col min="7" max="7" width="3.625" style="0" customWidth="1"/>
    <col min="8" max="8" width="9.625" style="0" customWidth="1"/>
    <col min="9" max="9" width="4.25390625" style="0" customWidth="1"/>
    <col min="10" max="10" width="7.375" style="0" customWidth="1"/>
    <col min="11" max="11" width="10.75390625" style="0" customWidth="1"/>
    <col min="12" max="12" width="9.625" style="0" customWidth="1"/>
    <col min="13" max="13" width="12.25390625" style="0" customWidth="1"/>
    <col min="14" max="14" width="11.625" style="0" customWidth="1"/>
  </cols>
  <sheetData>
    <row r="1" spans="2:14" ht="21.75">
      <c r="B1" s="328" t="s">
        <v>136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72"/>
    </row>
    <row r="2" spans="2:14" ht="21.75" customHeight="1"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2:4" ht="17.25" customHeight="1">
      <c r="B3" s="74" t="s">
        <v>135</v>
      </c>
      <c r="C3" s="74"/>
      <c r="D3" s="74"/>
    </row>
    <row r="4" ht="11.25" customHeight="1"/>
    <row r="5" spans="3:11" ht="21" customHeight="1" thickBot="1">
      <c r="C5" s="301" t="s">
        <v>231</v>
      </c>
      <c r="D5" s="301"/>
      <c r="E5" s="301"/>
      <c r="F5" s="301"/>
      <c r="G5" s="301"/>
      <c r="H5" s="301"/>
      <c r="I5" s="301"/>
      <c r="J5" s="301"/>
      <c r="K5" s="301"/>
    </row>
    <row r="6" spans="3:14" ht="21" customHeight="1">
      <c r="C6" s="329" t="s">
        <v>118</v>
      </c>
      <c r="D6" s="330"/>
      <c r="E6" s="330"/>
      <c r="F6" s="330" t="s">
        <v>52</v>
      </c>
      <c r="G6" s="330"/>
      <c r="H6" s="330"/>
      <c r="I6" s="331" t="s">
        <v>53</v>
      </c>
      <c r="J6" s="332"/>
      <c r="K6" s="333"/>
      <c r="N6" s="64"/>
    </row>
    <row r="7" spans="3:14" ht="21" customHeight="1">
      <c r="C7" s="324" t="s">
        <v>200</v>
      </c>
      <c r="D7" s="325"/>
      <c r="E7" s="326"/>
      <c r="F7" s="324" t="s">
        <v>206</v>
      </c>
      <c r="G7" s="325"/>
      <c r="H7" s="326"/>
      <c r="I7" s="280" t="s">
        <v>219</v>
      </c>
      <c r="J7" s="281"/>
      <c r="K7" s="282"/>
      <c r="N7" s="44"/>
    </row>
    <row r="8" spans="3:14" ht="21" customHeight="1">
      <c r="C8" s="280" t="s">
        <v>220</v>
      </c>
      <c r="D8" s="281"/>
      <c r="E8" s="282"/>
      <c r="F8" s="280" t="s">
        <v>207</v>
      </c>
      <c r="G8" s="281"/>
      <c r="H8" s="282"/>
      <c r="I8" s="294" t="s">
        <v>285</v>
      </c>
      <c r="J8" s="295"/>
      <c r="K8" s="296"/>
      <c r="N8" s="44"/>
    </row>
    <row r="9" spans="3:14" ht="21" customHeight="1">
      <c r="C9" s="280" t="s">
        <v>205</v>
      </c>
      <c r="D9" s="281"/>
      <c r="E9" s="282"/>
      <c r="F9" s="294" t="s">
        <v>208</v>
      </c>
      <c r="G9" s="295"/>
      <c r="H9" s="296"/>
      <c r="I9" s="280" t="s">
        <v>209</v>
      </c>
      <c r="J9" s="281"/>
      <c r="K9" s="282"/>
      <c r="N9" s="44"/>
    </row>
    <row r="10" spans="3:14" ht="21" customHeight="1" thickBot="1">
      <c r="C10" s="291" t="s">
        <v>217</v>
      </c>
      <c r="D10" s="292"/>
      <c r="E10" s="293"/>
      <c r="F10" s="297" t="s">
        <v>213</v>
      </c>
      <c r="G10" s="298"/>
      <c r="H10" s="299"/>
      <c r="I10" s="283" t="s">
        <v>286</v>
      </c>
      <c r="J10" s="284"/>
      <c r="K10" s="285"/>
      <c r="N10" s="44"/>
    </row>
    <row r="11" spans="3:14" ht="21" customHeight="1"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</row>
    <row r="12" spans="3:14" ht="21" customHeight="1" thickBot="1">
      <c r="C12" s="301" t="s">
        <v>232</v>
      </c>
      <c r="D12" s="301"/>
      <c r="E12" s="301"/>
      <c r="F12" s="301"/>
      <c r="G12" s="301"/>
      <c r="H12" s="301"/>
      <c r="I12" s="301"/>
      <c r="J12" s="301"/>
      <c r="K12" s="301"/>
      <c r="L12" s="41"/>
      <c r="M12" s="41"/>
      <c r="N12" s="41"/>
    </row>
    <row r="13" spans="3:14" ht="21" customHeight="1">
      <c r="C13" s="339" t="s">
        <v>54</v>
      </c>
      <c r="D13" s="340"/>
      <c r="E13" s="341"/>
      <c r="F13" s="286" t="s">
        <v>55</v>
      </c>
      <c r="G13" s="286"/>
      <c r="H13" s="286"/>
      <c r="I13" s="335" t="s">
        <v>56</v>
      </c>
      <c r="J13" s="336"/>
      <c r="K13" s="337"/>
      <c r="N13" s="64"/>
    </row>
    <row r="14" spans="3:14" ht="21" customHeight="1">
      <c r="C14" s="280" t="s">
        <v>210</v>
      </c>
      <c r="D14" s="281"/>
      <c r="E14" s="342"/>
      <c r="F14" s="324" t="s">
        <v>211</v>
      </c>
      <c r="G14" s="325"/>
      <c r="H14" s="326"/>
      <c r="I14" s="324" t="s">
        <v>212</v>
      </c>
      <c r="J14" s="325"/>
      <c r="K14" s="326"/>
      <c r="N14" s="44"/>
    </row>
    <row r="15" spans="3:14" ht="21" customHeight="1">
      <c r="C15" s="280" t="s">
        <v>218</v>
      </c>
      <c r="D15" s="281"/>
      <c r="E15" s="342"/>
      <c r="F15" s="280" t="s">
        <v>270</v>
      </c>
      <c r="G15" s="281"/>
      <c r="H15" s="282"/>
      <c r="I15" s="280" t="s">
        <v>215</v>
      </c>
      <c r="J15" s="338"/>
      <c r="K15" s="282"/>
      <c r="N15" s="44"/>
    </row>
    <row r="16" spans="3:14" ht="21" customHeight="1">
      <c r="C16" s="280" t="s">
        <v>216</v>
      </c>
      <c r="D16" s="281"/>
      <c r="E16" s="342"/>
      <c r="F16" s="280" t="s">
        <v>271</v>
      </c>
      <c r="G16" s="281"/>
      <c r="H16" s="282"/>
      <c r="I16" s="280" t="s">
        <v>287</v>
      </c>
      <c r="J16" s="338"/>
      <c r="K16" s="282"/>
      <c r="N16" s="44"/>
    </row>
    <row r="17" spans="3:14" ht="21" customHeight="1" thickBot="1">
      <c r="C17" s="291" t="s">
        <v>214</v>
      </c>
      <c r="D17" s="292"/>
      <c r="E17" s="300"/>
      <c r="F17" s="297" t="s">
        <v>272</v>
      </c>
      <c r="G17" s="298"/>
      <c r="H17" s="299"/>
      <c r="I17" s="297" t="s">
        <v>273</v>
      </c>
      <c r="J17" s="298"/>
      <c r="K17" s="299"/>
      <c r="N17" s="44"/>
    </row>
    <row r="18" ht="21" customHeight="1"/>
    <row r="19" ht="21.75" customHeight="1"/>
    <row r="20" spans="2:4" ht="21" customHeight="1">
      <c r="B20" s="74" t="s">
        <v>119</v>
      </c>
      <c r="C20" s="74"/>
      <c r="D20" s="74"/>
    </row>
    <row r="21" ht="13.5" customHeight="1" thickBot="1"/>
    <row r="22" spans="3:14" ht="21" customHeight="1">
      <c r="C22" s="315" t="s">
        <v>120</v>
      </c>
      <c r="D22" s="316"/>
      <c r="E22" s="317" t="s">
        <v>121</v>
      </c>
      <c r="F22" s="317"/>
      <c r="G22" s="317"/>
      <c r="H22" s="316"/>
      <c r="I22" s="318" t="s">
        <v>120</v>
      </c>
      <c r="J22" s="316"/>
      <c r="K22" s="318" t="s">
        <v>122</v>
      </c>
      <c r="L22" s="317"/>
      <c r="M22" s="319"/>
      <c r="N22" s="64"/>
    </row>
    <row r="23" spans="3:14" ht="21" customHeight="1">
      <c r="C23" s="320" t="s">
        <v>123</v>
      </c>
      <c r="D23" s="321"/>
      <c r="E23" s="309" t="s">
        <v>203</v>
      </c>
      <c r="F23" s="310"/>
      <c r="G23" s="310"/>
      <c r="H23" s="311"/>
      <c r="I23" s="312" t="s">
        <v>164</v>
      </c>
      <c r="J23" s="90" t="s">
        <v>125</v>
      </c>
      <c r="K23" s="271" t="s">
        <v>223</v>
      </c>
      <c r="L23" s="272"/>
      <c r="M23" s="327"/>
      <c r="N23" s="44"/>
    </row>
    <row r="24" spans="3:14" ht="21" customHeight="1">
      <c r="C24" s="322"/>
      <c r="D24" s="323"/>
      <c r="E24" s="287" t="s">
        <v>225</v>
      </c>
      <c r="F24" s="288"/>
      <c r="G24" s="288"/>
      <c r="H24" s="289"/>
      <c r="I24" s="313"/>
      <c r="J24" s="91"/>
      <c r="K24" s="266" t="s">
        <v>173</v>
      </c>
      <c r="L24" s="267"/>
      <c r="M24" s="268"/>
      <c r="N24" s="44"/>
    </row>
    <row r="25" spans="3:14" ht="21" customHeight="1">
      <c r="C25" s="304" t="s">
        <v>124</v>
      </c>
      <c r="D25" s="305"/>
      <c r="E25" s="271" t="s">
        <v>204</v>
      </c>
      <c r="F25" s="272"/>
      <c r="G25" s="272"/>
      <c r="H25" s="273"/>
      <c r="I25" s="313"/>
      <c r="J25" s="82" t="s">
        <v>126</v>
      </c>
      <c r="K25" s="257" t="s">
        <v>230</v>
      </c>
      <c r="L25" s="258"/>
      <c r="M25" s="259"/>
      <c r="N25" s="44"/>
    </row>
    <row r="26" spans="3:14" ht="21" customHeight="1">
      <c r="C26" s="304"/>
      <c r="D26" s="305"/>
      <c r="E26" s="266" t="s">
        <v>224</v>
      </c>
      <c r="F26" s="267"/>
      <c r="G26" s="267"/>
      <c r="H26" s="275"/>
      <c r="I26" s="313"/>
      <c r="J26" s="91"/>
      <c r="K26" s="266" t="s">
        <v>222</v>
      </c>
      <c r="L26" s="267"/>
      <c r="M26" s="268"/>
      <c r="N26" s="44"/>
    </row>
    <row r="27" spans="3:14" ht="21" customHeight="1">
      <c r="C27" s="276" t="s">
        <v>127</v>
      </c>
      <c r="D27" s="277"/>
      <c r="E27" s="254" t="s">
        <v>161</v>
      </c>
      <c r="F27" s="255"/>
      <c r="G27" s="255"/>
      <c r="H27" s="290"/>
      <c r="I27" s="313"/>
      <c r="J27" s="82" t="s">
        <v>129</v>
      </c>
      <c r="K27" s="257" t="s">
        <v>162</v>
      </c>
      <c r="L27" s="258"/>
      <c r="M27" s="259"/>
      <c r="N27" s="44"/>
    </row>
    <row r="28" spans="3:14" ht="21" customHeight="1">
      <c r="C28" s="269" t="s">
        <v>128</v>
      </c>
      <c r="D28" s="270"/>
      <c r="E28" s="271" t="s">
        <v>289</v>
      </c>
      <c r="F28" s="272"/>
      <c r="G28" s="272"/>
      <c r="H28" s="273"/>
      <c r="I28" s="313"/>
      <c r="J28" s="91"/>
      <c r="K28" s="266" t="s">
        <v>163</v>
      </c>
      <c r="L28" s="267"/>
      <c r="M28" s="268"/>
      <c r="N28" s="44"/>
    </row>
    <row r="29" spans="3:14" ht="21" customHeight="1">
      <c r="C29" s="278"/>
      <c r="D29" s="279"/>
      <c r="E29" s="287" t="s">
        <v>166</v>
      </c>
      <c r="F29" s="288"/>
      <c r="G29" s="288"/>
      <c r="H29" s="289"/>
      <c r="I29" s="313"/>
      <c r="J29" s="26" t="s">
        <v>131</v>
      </c>
      <c r="K29" s="254" t="s">
        <v>172</v>
      </c>
      <c r="L29" s="255"/>
      <c r="M29" s="256"/>
      <c r="N29" s="44"/>
    </row>
    <row r="30" spans="3:14" ht="21" customHeight="1">
      <c r="C30" s="269" t="s">
        <v>130</v>
      </c>
      <c r="D30" s="270"/>
      <c r="E30" s="271" t="s">
        <v>201</v>
      </c>
      <c r="F30" s="272"/>
      <c r="G30" s="272"/>
      <c r="H30" s="273"/>
      <c r="I30" s="313"/>
      <c r="J30" s="82" t="s">
        <v>137</v>
      </c>
      <c r="K30" s="257" t="s">
        <v>171</v>
      </c>
      <c r="L30" s="258"/>
      <c r="M30" s="259"/>
      <c r="N30" s="44"/>
    </row>
    <row r="31" spans="3:14" ht="21" customHeight="1">
      <c r="C31" s="304"/>
      <c r="D31" s="305"/>
      <c r="E31" s="260" t="s">
        <v>226</v>
      </c>
      <c r="F31" s="261"/>
      <c r="G31" s="261"/>
      <c r="H31" s="274"/>
      <c r="I31" s="313"/>
      <c r="J31" s="82"/>
      <c r="K31" s="260" t="s">
        <v>221</v>
      </c>
      <c r="L31" s="261"/>
      <c r="M31" s="262"/>
      <c r="N31" s="44"/>
    </row>
    <row r="32" spans="3:14" ht="21" customHeight="1">
      <c r="C32" s="304"/>
      <c r="D32" s="305"/>
      <c r="E32" s="266" t="s">
        <v>227</v>
      </c>
      <c r="F32" s="267"/>
      <c r="G32" s="267"/>
      <c r="H32" s="275"/>
      <c r="I32" s="313"/>
      <c r="J32" s="82"/>
      <c r="K32" s="263" t="s">
        <v>288</v>
      </c>
      <c r="L32" s="264"/>
      <c r="M32" s="265"/>
      <c r="N32" s="44"/>
    </row>
    <row r="33" spans="3:14" ht="21" customHeight="1">
      <c r="C33" s="269" t="s">
        <v>132</v>
      </c>
      <c r="D33" s="270"/>
      <c r="E33" s="271" t="s">
        <v>228</v>
      </c>
      <c r="F33" s="272"/>
      <c r="G33" s="272"/>
      <c r="H33" s="273"/>
      <c r="I33" s="314"/>
      <c r="J33" s="97"/>
      <c r="K33" s="306" t="s">
        <v>284</v>
      </c>
      <c r="L33" s="307"/>
      <c r="M33" s="308"/>
      <c r="N33" s="44"/>
    </row>
    <row r="34" spans="3:14" ht="21" customHeight="1" thickBot="1">
      <c r="C34" s="302" t="s">
        <v>133</v>
      </c>
      <c r="D34" s="303"/>
      <c r="E34" s="251" t="s">
        <v>229</v>
      </c>
      <c r="F34" s="252"/>
      <c r="G34" s="252"/>
      <c r="H34" s="252"/>
      <c r="I34" s="249" t="s">
        <v>160</v>
      </c>
      <c r="J34" s="250"/>
      <c r="K34" s="251" t="s">
        <v>165</v>
      </c>
      <c r="L34" s="252"/>
      <c r="M34" s="253"/>
      <c r="N34" s="44"/>
    </row>
    <row r="35" spans="9:14" ht="21" customHeight="1">
      <c r="I35" s="44"/>
      <c r="N35" s="44"/>
    </row>
    <row r="36" ht="21" customHeight="1"/>
    <row r="37" ht="21" customHeight="1"/>
    <row r="38" ht="21" customHeight="1"/>
    <row r="39" spans="3:8" ht="17.25" customHeight="1">
      <c r="C39" s="96"/>
      <c r="D39" s="96"/>
      <c r="E39" s="96"/>
      <c r="F39" s="96"/>
      <c r="G39" s="96"/>
      <c r="H39" s="96"/>
    </row>
    <row r="40" spans="1:13" ht="13.5">
      <c r="A40" s="334" t="s">
        <v>134</v>
      </c>
      <c r="B40" s="334"/>
      <c r="C40" s="334"/>
      <c r="D40" s="334"/>
      <c r="E40" s="334"/>
      <c r="F40" s="334"/>
      <c r="G40" s="334"/>
      <c r="H40" s="334"/>
      <c r="I40" s="334"/>
      <c r="J40" s="334"/>
      <c r="K40" s="334"/>
      <c r="L40" s="334"/>
      <c r="M40" s="334"/>
    </row>
  </sheetData>
  <sheetProtection/>
  <mergeCells count="71">
    <mergeCell ref="A40:M40"/>
    <mergeCell ref="I13:K13"/>
    <mergeCell ref="I14:K14"/>
    <mergeCell ref="I15:K15"/>
    <mergeCell ref="I16:K16"/>
    <mergeCell ref="I17:K17"/>
    <mergeCell ref="C13:E13"/>
    <mergeCell ref="C14:E14"/>
    <mergeCell ref="C15:E15"/>
    <mergeCell ref="C16:E16"/>
    <mergeCell ref="B1:M1"/>
    <mergeCell ref="C6:E6"/>
    <mergeCell ref="F6:H6"/>
    <mergeCell ref="F7:H7"/>
    <mergeCell ref="C7:E7"/>
    <mergeCell ref="I6:K6"/>
    <mergeCell ref="C5:K5"/>
    <mergeCell ref="I7:K7"/>
    <mergeCell ref="C22:D22"/>
    <mergeCell ref="E22:H22"/>
    <mergeCell ref="K22:M22"/>
    <mergeCell ref="C23:D24"/>
    <mergeCell ref="C25:D26"/>
    <mergeCell ref="F14:H14"/>
    <mergeCell ref="I22:J22"/>
    <mergeCell ref="F15:H15"/>
    <mergeCell ref="F16:H16"/>
    <mergeCell ref="K23:M23"/>
    <mergeCell ref="C34:D34"/>
    <mergeCell ref="C30:D32"/>
    <mergeCell ref="K33:M33"/>
    <mergeCell ref="E23:H23"/>
    <mergeCell ref="I23:I33"/>
    <mergeCell ref="E34:H34"/>
    <mergeCell ref="E28:H28"/>
    <mergeCell ref="E29:H29"/>
    <mergeCell ref="K26:M26"/>
    <mergeCell ref="K27:M27"/>
    <mergeCell ref="C9:E9"/>
    <mergeCell ref="C10:E10"/>
    <mergeCell ref="F8:H8"/>
    <mergeCell ref="F9:H9"/>
    <mergeCell ref="F10:H10"/>
    <mergeCell ref="F17:H17"/>
    <mergeCell ref="C17:E17"/>
    <mergeCell ref="C12:K12"/>
    <mergeCell ref="C8:E8"/>
    <mergeCell ref="I8:K8"/>
    <mergeCell ref="I9:K9"/>
    <mergeCell ref="I10:K10"/>
    <mergeCell ref="F13:H13"/>
    <mergeCell ref="E33:H33"/>
    <mergeCell ref="E24:H24"/>
    <mergeCell ref="E25:H25"/>
    <mergeCell ref="E26:H26"/>
    <mergeCell ref="E27:H27"/>
    <mergeCell ref="K24:M24"/>
    <mergeCell ref="K25:M25"/>
    <mergeCell ref="K28:M28"/>
    <mergeCell ref="C33:D33"/>
    <mergeCell ref="E30:H30"/>
    <mergeCell ref="E31:H31"/>
    <mergeCell ref="E32:H32"/>
    <mergeCell ref="C27:D27"/>
    <mergeCell ref="C28:D29"/>
    <mergeCell ref="I34:J34"/>
    <mergeCell ref="K34:M34"/>
    <mergeCell ref="K29:M29"/>
    <mergeCell ref="K30:M30"/>
    <mergeCell ref="K31:M31"/>
    <mergeCell ref="K32:M32"/>
  </mergeCells>
  <printOptions/>
  <pageMargins left="0.27" right="0.3" top="0.72" bottom="0.43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zoomScaleSheetLayoutView="100" workbookViewId="0" topLeftCell="A1">
      <selection activeCell="H30" sqref="H30"/>
    </sheetView>
  </sheetViews>
  <sheetFormatPr defaultColWidth="9.00390625" defaultRowHeight="13.5"/>
  <cols>
    <col min="1" max="1" width="4.00390625" style="0" customWidth="1"/>
    <col min="2" max="2" width="7.625" style="0" customWidth="1"/>
    <col min="3" max="3" width="5.625" style="0" customWidth="1"/>
    <col min="4" max="4" width="14.125" style="0" customWidth="1"/>
    <col min="5" max="7" width="2.625" style="0" customWidth="1"/>
    <col min="8" max="8" width="14.125" style="0" customWidth="1"/>
    <col min="9" max="9" width="6.50390625" style="0" customWidth="1"/>
    <col min="10" max="10" width="1.625" style="0" customWidth="1"/>
    <col min="11" max="11" width="4.00390625" style="0" customWidth="1"/>
    <col min="12" max="12" width="7.625" style="0" customWidth="1"/>
    <col min="13" max="13" width="5.625" style="0" customWidth="1"/>
    <col min="14" max="14" width="14.125" style="0" customWidth="1"/>
    <col min="15" max="17" width="2.625" style="0" customWidth="1"/>
    <col min="18" max="18" width="14.125" style="0" customWidth="1"/>
    <col min="19" max="19" width="6.625" style="0" customWidth="1"/>
  </cols>
  <sheetData>
    <row r="1" spans="1:18" ht="21" customHeight="1">
      <c r="A1" s="343" t="s">
        <v>57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</row>
    <row r="2" spans="15:19" ht="18" customHeight="1">
      <c r="O2" s="355" t="s">
        <v>233</v>
      </c>
      <c r="P2" s="355"/>
      <c r="Q2" s="355"/>
      <c r="R2" s="355"/>
      <c r="S2" s="355"/>
    </row>
    <row r="3" ht="21.75" customHeight="1" thickBot="1"/>
    <row r="4" spans="3:14" ht="21.75" customHeight="1">
      <c r="C4" s="352" t="s">
        <v>118</v>
      </c>
      <c r="D4" s="353"/>
      <c r="E4" s="353"/>
      <c r="F4" s="353"/>
      <c r="G4" s="354"/>
      <c r="H4" s="344" t="s">
        <v>52</v>
      </c>
      <c r="I4" s="345"/>
      <c r="J4" s="345"/>
      <c r="K4" s="346"/>
      <c r="L4" s="347" t="s">
        <v>53</v>
      </c>
      <c r="M4" s="348"/>
      <c r="N4" s="349"/>
    </row>
    <row r="5" spans="3:14" ht="21.75" customHeight="1">
      <c r="C5" s="324" t="s">
        <v>200</v>
      </c>
      <c r="D5" s="325"/>
      <c r="E5" s="325"/>
      <c r="F5" s="325"/>
      <c r="G5" s="326"/>
      <c r="H5" s="324" t="s">
        <v>206</v>
      </c>
      <c r="I5" s="350"/>
      <c r="J5" s="350"/>
      <c r="K5" s="351"/>
      <c r="L5" s="325" t="s">
        <v>219</v>
      </c>
      <c r="M5" s="325"/>
      <c r="N5" s="326"/>
    </row>
    <row r="6" spans="3:14" ht="21.75" customHeight="1">
      <c r="C6" s="280" t="s">
        <v>220</v>
      </c>
      <c r="D6" s="281"/>
      <c r="E6" s="281"/>
      <c r="F6" s="281"/>
      <c r="G6" s="282"/>
      <c r="H6" s="280" t="s">
        <v>207</v>
      </c>
      <c r="I6" s="356"/>
      <c r="J6" s="356"/>
      <c r="K6" s="357"/>
      <c r="L6" s="295" t="s">
        <v>290</v>
      </c>
      <c r="M6" s="358"/>
      <c r="N6" s="359"/>
    </row>
    <row r="7" spans="3:14" ht="21.75" customHeight="1">
      <c r="C7" s="280" t="s">
        <v>205</v>
      </c>
      <c r="D7" s="281"/>
      <c r="E7" s="281"/>
      <c r="F7" s="281"/>
      <c r="G7" s="282"/>
      <c r="H7" s="280" t="s">
        <v>234</v>
      </c>
      <c r="I7" s="356"/>
      <c r="J7" s="356"/>
      <c r="K7" s="357"/>
      <c r="L7" s="295" t="s">
        <v>236</v>
      </c>
      <c r="M7" s="295"/>
      <c r="N7" s="296"/>
    </row>
    <row r="8" spans="3:14" ht="21.75" customHeight="1" thickBot="1">
      <c r="C8" s="291" t="s">
        <v>217</v>
      </c>
      <c r="D8" s="292"/>
      <c r="E8" s="292"/>
      <c r="F8" s="292"/>
      <c r="G8" s="293"/>
      <c r="H8" s="291" t="s">
        <v>235</v>
      </c>
      <c r="I8" s="360"/>
      <c r="J8" s="360"/>
      <c r="K8" s="361"/>
      <c r="L8" s="298" t="s">
        <v>286</v>
      </c>
      <c r="M8" s="298"/>
      <c r="N8" s="299"/>
    </row>
    <row r="9" spans="2:19" ht="14.25" thickBot="1">
      <c r="B9" s="32"/>
      <c r="C9" s="32"/>
      <c r="D9" s="32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2:14" ht="21.75" customHeight="1">
      <c r="B10" s="31"/>
      <c r="C10" s="362" t="s">
        <v>54</v>
      </c>
      <c r="D10" s="348"/>
      <c r="E10" s="363"/>
      <c r="F10" s="103"/>
      <c r="G10" s="103"/>
      <c r="H10" s="344" t="s">
        <v>55</v>
      </c>
      <c r="I10" s="345"/>
      <c r="J10" s="345"/>
      <c r="K10" s="346"/>
      <c r="L10" s="347" t="s">
        <v>56</v>
      </c>
      <c r="M10" s="348"/>
      <c r="N10" s="349"/>
    </row>
    <row r="11" spans="2:14" ht="21.75" customHeight="1">
      <c r="B11" s="31"/>
      <c r="C11" s="364" t="s">
        <v>210</v>
      </c>
      <c r="D11" s="365"/>
      <c r="E11" s="365"/>
      <c r="F11" s="104"/>
      <c r="G11" s="104"/>
      <c r="H11" s="324" t="s">
        <v>211</v>
      </c>
      <c r="I11" s="350"/>
      <c r="J11" s="350"/>
      <c r="K11" s="351"/>
      <c r="L11" s="366" t="s">
        <v>293</v>
      </c>
      <c r="M11" s="366"/>
      <c r="N11" s="367"/>
    </row>
    <row r="12" spans="2:14" ht="21.75" customHeight="1">
      <c r="B12" s="31"/>
      <c r="C12" s="368" t="s">
        <v>237</v>
      </c>
      <c r="D12" s="369"/>
      <c r="E12" s="369"/>
      <c r="F12" s="105"/>
      <c r="G12" s="105"/>
      <c r="H12" s="280" t="s">
        <v>291</v>
      </c>
      <c r="I12" s="356"/>
      <c r="J12" s="356"/>
      <c r="K12" s="357"/>
      <c r="L12" s="295" t="s">
        <v>215</v>
      </c>
      <c r="M12" s="295"/>
      <c r="N12" s="296"/>
    </row>
    <row r="13" spans="2:14" ht="21.75" customHeight="1">
      <c r="B13" s="31"/>
      <c r="C13" s="368" t="s">
        <v>216</v>
      </c>
      <c r="D13" s="369"/>
      <c r="E13" s="369"/>
      <c r="F13" s="105"/>
      <c r="G13" s="105"/>
      <c r="H13" s="294" t="s">
        <v>271</v>
      </c>
      <c r="I13" s="370"/>
      <c r="J13" s="370"/>
      <c r="K13" s="371"/>
      <c r="L13" s="295" t="s">
        <v>287</v>
      </c>
      <c r="M13" s="295"/>
      <c r="N13" s="296"/>
    </row>
    <row r="14" spans="2:14" ht="21.75" customHeight="1" thickBot="1">
      <c r="B14" s="31"/>
      <c r="C14" s="297" t="s">
        <v>298</v>
      </c>
      <c r="D14" s="298"/>
      <c r="E14" s="298"/>
      <c r="F14" s="102"/>
      <c r="G14" s="102"/>
      <c r="H14" s="291" t="s">
        <v>272</v>
      </c>
      <c r="I14" s="360"/>
      <c r="J14" s="360"/>
      <c r="K14" s="361"/>
      <c r="L14" s="298" t="s">
        <v>292</v>
      </c>
      <c r="M14" s="298"/>
      <c r="N14" s="299"/>
    </row>
    <row r="15" ht="23.25" customHeight="1"/>
    <row r="16" spans="1:18" ht="18.75">
      <c r="A16" s="343" t="s">
        <v>58</v>
      </c>
      <c r="B16" s="343"/>
      <c r="C16" s="343"/>
      <c r="D16" s="343"/>
      <c r="E16" s="343"/>
      <c r="F16" s="343"/>
      <c r="G16" s="343"/>
      <c r="H16" s="343"/>
      <c r="I16" s="343"/>
      <c r="J16" s="343"/>
      <c r="K16" s="343"/>
      <c r="L16" s="343"/>
      <c r="M16" s="343"/>
      <c r="N16" s="343"/>
      <c r="O16" s="343"/>
      <c r="P16" s="343"/>
      <c r="Q16" s="343"/>
      <c r="R16" s="343"/>
    </row>
    <row r="17" ht="16.5" customHeight="1" thickBot="1"/>
    <row r="18" spans="1:19" ht="21.75" customHeight="1">
      <c r="A18" s="372" t="s">
        <v>22</v>
      </c>
      <c r="B18" s="373"/>
      <c r="C18" s="374" t="s">
        <v>141</v>
      </c>
      <c r="D18" s="374"/>
      <c r="E18" s="374"/>
      <c r="F18" s="374"/>
      <c r="G18" s="374"/>
      <c r="H18" s="374"/>
      <c r="I18" s="375"/>
      <c r="J18" s="40"/>
      <c r="K18" s="372" t="s">
        <v>22</v>
      </c>
      <c r="L18" s="373"/>
      <c r="M18" s="374" t="s">
        <v>142</v>
      </c>
      <c r="N18" s="374"/>
      <c r="O18" s="374"/>
      <c r="P18" s="374"/>
      <c r="Q18" s="374"/>
      <c r="R18" s="374"/>
      <c r="S18" s="375"/>
    </row>
    <row r="19" spans="1:19" ht="21.75" customHeight="1">
      <c r="A19" s="12" t="s">
        <v>8</v>
      </c>
      <c r="B19" s="9" t="s">
        <v>0</v>
      </c>
      <c r="C19" s="26" t="s">
        <v>38</v>
      </c>
      <c r="D19" s="382" t="s">
        <v>2</v>
      </c>
      <c r="E19" s="383"/>
      <c r="F19" s="383"/>
      <c r="G19" s="383"/>
      <c r="H19" s="384"/>
      <c r="I19" s="3" t="s">
        <v>1</v>
      </c>
      <c r="J19" s="13"/>
      <c r="K19" s="85" t="s">
        <v>8</v>
      </c>
      <c r="L19" s="83" t="s">
        <v>0</v>
      </c>
      <c r="M19" s="26" t="s">
        <v>38</v>
      </c>
      <c r="N19" s="382" t="s">
        <v>2</v>
      </c>
      <c r="O19" s="383"/>
      <c r="P19" s="383"/>
      <c r="Q19" s="383"/>
      <c r="R19" s="384"/>
      <c r="S19" s="3" t="s">
        <v>1</v>
      </c>
    </row>
    <row r="20" spans="1:19" ht="25.5" customHeight="1">
      <c r="A20" s="87" t="s">
        <v>13</v>
      </c>
      <c r="B20" s="10" t="s">
        <v>41</v>
      </c>
      <c r="C20" s="29" t="s">
        <v>238</v>
      </c>
      <c r="D20" s="23" t="s">
        <v>241</v>
      </c>
      <c r="E20" s="135">
        <v>1</v>
      </c>
      <c r="F20" s="92" t="s">
        <v>9</v>
      </c>
      <c r="G20" s="135">
        <v>0</v>
      </c>
      <c r="H20" s="24" t="s">
        <v>242</v>
      </c>
      <c r="I20" s="38" t="s">
        <v>167</v>
      </c>
      <c r="J20" s="14"/>
      <c r="K20" s="86" t="s">
        <v>14</v>
      </c>
      <c r="L20" s="84" t="s">
        <v>41</v>
      </c>
      <c r="M20" s="29" t="s">
        <v>238</v>
      </c>
      <c r="N20" s="23" t="s">
        <v>243</v>
      </c>
      <c r="O20" s="135">
        <v>0</v>
      </c>
      <c r="P20" s="92" t="s">
        <v>9</v>
      </c>
      <c r="Q20" s="135">
        <v>0</v>
      </c>
      <c r="R20" s="24" t="s">
        <v>244</v>
      </c>
      <c r="S20" s="38" t="s">
        <v>37</v>
      </c>
    </row>
    <row r="21" spans="1:19" ht="25.5" customHeight="1">
      <c r="A21" s="87" t="s">
        <v>3</v>
      </c>
      <c r="B21" s="10" t="s">
        <v>42</v>
      </c>
      <c r="C21" s="29" t="s">
        <v>239</v>
      </c>
      <c r="D21" s="23" t="s">
        <v>245</v>
      </c>
      <c r="E21" s="136">
        <v>2</v>
      </c>
      <c r="F21" s="92" t="s">
        <v>9</v>
      </c>
      <c r="G21" s="136">
        <v>0</v>
      </c>
      <c r="H21" s="24" t="s">
        <v>246</v>
      </c>
      <c r="I21" s="38" t="s">
        <v>168</v>
      </c>
      <c r="J21" s="14"/>
      <c r="K21" s="86" t="s">
        <v>15</v>
      </c>
      <c r="L21" s="84" t="s">
        <v>42</v>
      </c>
      <c r="M21" s="29" t="s">
        <v>239</v>
      </c>
      <c r="N21" s="23" t="s">
        <v>250</v>
      </c>
      <c r="O21" s="136">
        <v>1</v>
      </c>
      <c r="P21" s="92" t="s">
        <v>9</v>
      </c>
      <c r="Q21" s="136">
        <v>1</v>
      </c>
      <c r="R21" s="24" t="s">
        <v>258</v>
      </c>
      <c r="S21" s="38" t="s">
        <v>14</v>
      </c>
    </row>
    <row r="22" spans="1:19" ht="25.5" customHeight="1">
      <c r="A22" s="87" t="s">
        <v>4</v>
      </c>
      <c r="B22" s="10" t="s">
        <v>43</v>
      </c>
      <c r="C22" s="29" t="s">
        <v>240</v>
      </c>
      <c r="D22" s="23" t="s">
        <v>252</v>
      </c>
      <c r="E22" s="136">
        <v>1</v>
      </c>
      <c r="F22" s="92" t="s">
        <v>9</v>
      </c>
      <c r="G22" s="136">
        <v>0</v>
      </c>
      <c r="H22" s="24" t="s">
        <v>253</v>
      </c>
      <c r="I22" s="38" t="s">
        <v>3</v>
      </c>
      <c r="J22" s="14"/>
      <c r="K22" s="34" t="s">
        <v>16</v>
      </c>
      <c r="L22" s="84" t="s">
        <v>43</v>
      </c>
      <c r="M22" s="29" t="s">
        <v>240</v>
      </c>
      <c r="N22" s="93" t="s">
        <v>254</v>
      </c>
      <c r="O22" s="136">
        <v>2</v>
      </c>
      <c r="P22" s="92" t="s">
        <v>9</v>
      </c>
      <c r="Q22" s="136">
        <v>0</v>
      </c>
      <c r="R22" s="24" t="s">
        <v>255</v>
      </c>
      <c r="S22" s="38" t="s">
        <v>15</v>
      </c>
    </row>
    <row r="23" spans="1:19" ht="25.5" customHeight="1">
      <c r="A23" s="376" t="s">
        <v>51</v>
      </c>
      <c r="B23" s="377"/>
      <c r="C23" s="377"/>
      <c r="D23" s="377"/>
      <c r="E23" s="377"/>
      <c r="F23" s="377"/>
      <c r="G23" s="377"/>
      <c r="H23" s="377"/>
      <c r="I23" s="378"/>
      <c r="J23" s="14"/>
      <c r="K23" s="379" t="s">
        <v>51</v>
      </c>
      <c r="L23" s="380"/>
      <c r="M23" s="380"/>
      <c r="N23" s="380"/>
      <c r="O23" s="380"/>
      <c r="P23" s="380"/>
      <c r="Q23" s="380"/>
      <c r="R23" s="380"/>
      <c r="S23" s="381"/>
    </row>
    <row r="24" spans="1:21" ht="25.5" customHeight="1">
      <c r="A24" s="87" t="s">
        <v>5</v>
      </c>
      <c r="B24" s="10" t="s">
        <v>44</v>
      </c>
      <c r="C24" s="29" t="s">
        <v>238</v>
      </c>
      <c r="D24" s="23" t="str">
        <f>D20</f>
        <v>会津選抜</v>
      </c>
      <c r="E24" s="135">
        <v>3</v>
      </c>
      <c r="F24" s="138" t="s">
        <v>9</v>
      </c>
      <c r="G24" s="135">
        <v>0</v>
      </c>
      <c r="H24" s="144" t="str">
        <f>N20</f>
        <v>一関トレセン</v>
      </c>
      <c r="I24" s="38" t="s">
        <v>4</v>
      </c>
      <c r="J24" s="14"/>
      <c r="K24" s="86" t="s">
        <v>17</v>
      </c>
      <c r="L24" s="35" t="s">
        <v>44</v>
      </c>
      <c r="M24" s="29" t="s">
        <v>238</v>
      </c>
      <c r="N24" s="137" t="str">
        <f>H20</f>
        <v>仙南トレセン</v>
      </c>
      <c r="O24" s="135">
        <v>1</v>
      </c>
      <c r="P24" s="138" t="s">
        <v>9</v>
      </c>
      <c r="Q24" s="135">
        <v>0</v>
      </c>
      <c r="R24" s="24" t="str">
        <f>R20</f>
        <v>福島中央ＦＣ</v>
      </c>
      <c r="S24" s="38" t="s">
        <v>16</v>
      </c>
      <c r="U24" s="4"/>
    </row>
    <row r="25" spans="1:19" ht="25.5" customHeight="1">
      <c r="A25" s="87" t="s">
        <v>10</v>
      </c>
      <c r="B25" s="10" t="s">
        <v>45</v>
      </c>
      <c r="C25" s="29" t="s">
        <v>239</v>
      </c>
      <c r="D25" s="23" t="str">
        <f>D21</f>
        <v>県中トレセン</v>
      </c>
      <c r="E25" s="136">
        <v>4</v>
      </c>
      <c r="F25" s="138" t="s">
        <v>9</v>
      </c>
      <c r="G25" s="136">
        <v>2</v>
      </c>
      <c r="H25" s="144" t="str">
        <f>N21</f>
        <v>蛇田ＦＣ</v>
      </c>
      <c r="I25" s="38" t="s">
        <v>5</v>
      </c>
      <c r="J25" s="14"/>
      <c r="K25" s="86" t="s">
        <v>18</v>
      </c>
      <c r="L25" s="35" t="s">
        <v>45</v>
      </c>
      <c r="M25" s="29" t="s">
        <v>239</v>
      </c>
      <c r="N25" s="137" t="str">
        <f>H21</f>
        <v>いわき南部</v>
      </c>
      <c r="O25" s="136">
        <v>2</v>
      </c>
      <c r="P25" s="138" t="s">
        <v>9</v>
      </c>
      <c r="Q25" s="136">
        <v>0</v>
      </c>
      <c r="R25" s="24" t="str">
        <f>R21</f>
        <v>新庄トレセン</v>
      </c>
      <c r="S25" s="38" t="s">
        <v>17</v>
      </c>
    </row>
    <row r="26" spans="1:19" ht="25.5" customHeight="1">
      <c r="A26" s="87" t="s">
        <v>6</v>
      </c>
      <c r="B26" s="10" t="s">
        <v>46</v>
      </c>
      <c r="C26" s="29" t="s">
        <v>240</v>
      </c>
      <c r="D26" s="23" t="str">
        <f>D22</f>
        <v>いわき選抜</v>
      </c>
      <c r="E26" s="136">
        <v>0</v>
      </c>
      <c r="F26" s="138" t="s">
        <v>9</v>
      </c>
      <c r="G26" s="136">
        <v>0</v>
      </c>
      <c r="H26" s="144" t="str">
        <f>N22</f>
        <v>秋田ザウルス</v>
      </c>
      <c r="I26" s="38" t="s">
        <v>169</v>
      </c>
      <c r="J26" s="14"/>
      <c r="K26" s="86" t="s">
        <v>19</v>
      </c>
      <c r="L26" s="35" t="s">
        <v>46</v>
      </c>
      <c r="M26" s="29" t="s">
        <v>240</v>
      </c>
      <c r="N26" s="137" t="str">
        <f>H22</f>
        <v>会津ＴＣ</v>
      </c>
      <c r="O26" s="136">
        <v>1</v>
      </c>
      <c r="P26" s="138" t="s">
        <v>9</v>
      </c>
      <c r="Q26" s="136">
        <v>2</v>
      </c>
      <c r="R26" s="24" t="str">
        <f>R22</f>
        <v>北部ＦＣ</v>
      </c>
      <c r="S26" s="38" t="s">
        <v>18</v>
      </c>
    </row>
    <row r="27" spans="1:19" ht="25.5" customHeight="1">
      <c r="A27" s="87" t="s">
        <v>7</v>
      </c>
      <c r="B27" s="10" t="s">
        <v>47</v>
      </c>
      <c r="C27" s="27" t="s">
        <v>238</v>
      </c>
      <c r="D27" s="23" t="str">
        <f>D20</f>
        <v>会津選抜</v>
      </c>
      <c r="E27" s="136">
        <v>2</v>
      </c>
      <c r="F27" s="138" t="s">
        <v>9</v>
      </c>
      <c r="G27" s="139">
        <v>0</v>
      </c>
      <c r="H27" s="144" t="str">
        <f>R20</f>
        <v>福島中央ＦＣ</v>
      </c>
      <c r="I27" s="38" t="s">
        <v>6</v>
      </c>
      <c r="J27" s="14"/>
      <c r="K27" s="86" t="s">
        <v>21</v>
      </c>
      <c r="L27" s="35" t="s">
        <v>47</v>
      </c>
      <c r="M27" s="29" t="s">
        <v>238</v>
      </c>
      <c r="N27" s="137" t="str">
        <f>H20</f>
        <v>仙南トレセン</v>
      </c>
      <c r="O27" s="136">
        <v>4</v>
      </c>
      <c r="P27" s="138" t="s">
        <v>9</v>
      </c>
      <c r="Q27" s="139">
        <v>0</v>
      </c>
      <c r="R27" s="24" t="str">
        <f>N20</f>
        <v>一関トレセン</v>
      </c>
      <c r="S27" s="38" t="s">
        <v>19</v>
      </c>
    </row>
    <row r="28" spans="1:19" ht="25.5" customHeight="1">
      <c r="A28" s="87" t="s">
        <v>11</v>
      </c>
      <c r="B28" s="10" t="s">
        <v>48</v>
      </c>
      <c r="C28" s="27" t="s">
        <v>239</v>
      </c>
      <c r="D28" s="23" t="str">
        <f>D21</f>
        <v>県中トレセン</v>
      </c>
      <c r="E28" s="136">
        <v>5</v>
      </c>
      <c r="F28" s="138" t="s">
        <v>9</v>
      </c>
      <c r="G28" s="139">
        <v>0</v>
      </c>
      <c r="H28" s="144" t="str">
        <f>R21</f>
        <v>新庄トレセン</v>
      </c>
      <c r="I28" s="38" t="s">
        <v>7</v>
      </c>
      <c r="J28" s="14"/>
      <c r="K28" s="86" t="s">
        <v>20</v>
      </c>
      <c r="L28" s="35" t="s">
        <v>48</v>
      </c>
      <c r="M28" s="29" t="s">
        <v>239</v>
      </c>
      <c r="N28" s="137" t="str">
        <f>H21</f>
        <v>いわき南部</v>
      </c>
      <c r="O28" s="136">
        <v>2</v>
      </c>
      <c r="P28" s="138" t="s">
        <v>9</v>
      </c>
      <c r="Q28" s="139">
        <v>0</v>
      </c>
      <c r="R28" s="24" t="str">
        <f>N21</f>
        <v>蛇田ＦＣ</v>
      </c>
      <c r="S28" s="38" t="s">
        <v>21</v>
      </c>
    </row>
    <row r="29" spans="1:19" ht="25.5" customHeight="1" thickBot="1">
      <c r="A29" s="88" t="s">
        <v>12</v>
      </c>
      <c r="B29" s="11" t="s">
        <v>49</v>
      </c>
      <c r="C29" s="28" t="s">
        <v>240</v>
      </c>
      <c r="D29" s="25" t="str">
        <f>D22</f>
        <v>いわき選抜</v>
      </c>
      <c r="E29" s="141">
        <v>4</v>
      </c>
      <c r="F29" s="142" t="s">
        <v>9</v>
      </c>
      <c r="G29" s="143">
        <v>0</v>
      </c>
      <c r="H29" s="145" t="str">
        <f>R22</f>
        <v>北部ＦＣ</v>
      </c>
      <c r="I29" s="39" t="s">
        <v>170</v>
      </c>
      <c r="J29" s="14"/>
      <c r="K29" s="89" t="s">
        <v>37</v>
      </c>
      <c r="L29" s="36" t="s">
        <v>49</v>
      </c>
      <c r="M29" s="37" t="s">
        <v>240</v>
      </c>
      <c r="N29" s="140" t="str">
        <f>H22</f>
        <v>会津ＴＣ</v>
      </c>
      <c r="O29" s="141">
        <v>1</v>
      </c>
      <c r="P29" s="142" t="s">
        <v>9</v>
      </c>
      <c r="Q29" s="143">
        <v>0</v>
      </c>
      <c r="R29" s="33" t="str">
        <f>N22</f>
        <v>秋田ザウルス</v>
      </c>
      <c r="S29" s="39" t="s">
        <v>20</v>
      </c>
    </row>
    <row r="30" spans="1:19" ht="21.75" customHeight="1" thickBo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1:19" ht="21.75" customHeight="1">
      <c r="A31" s="372" t="s">
        <v>22</v>
      </c>
      <c r="B31" s="373"/>
      <c r="C31" s="374" t="s">
        <v>139</v>
      </c>
      <c r="D31" s="374"/>
      <c r="E31" s="374"/>
      <c r="F31" s="374"/>
      <c r="G31" s="374"/>
      <c r="H31" s="374"/>
      <c r="I31" s="375"/>
      <c r="J31" s="94"/>
      <c r="K31" s="372" t="s">
        <v>22</v>
      </c>
      <c r="L31" s="373"/>
      <c r="M31" s="374" t="s">
        <v>140</v>
      </c>
      <c r="N31" s="374"/>
      <c r="O31" s="374"/>
      <c r="P31" s="374"/>
      <c r="Q31" s="374"/>
      <c r="R31" s="374"/>
      <c r="S31" s="375"/>
    </row>
    <row r="32" spans="1:19" ht="21.75" customHeight="1">
      <c r="A32" s="12" t="s">
        <v>8</v>
      </c>
      <c r="B32" s="9" t="s">
        <v>0</v>
      </c>
      <c r="C32" s="26" t="s">
        <v>38</v>
      </c>
      <c r="D32" s="382" t="s">
        <v>2</v>
      </c>
      <c r="E32" s="383"/>
      <c r="F32" s="383"/>
      <c r="G32" s="383"/>
      <c r="H32" s="384"/>
      <c r="I32" s="3" t="s">
        <v>1</v>
      </c>
      <c r="J32" s="13"/>
      <c r="K32" s="12" t="s">
        <v>8</v>
      </c>
      <c r="L32" s="9" t="s">
        <v>0</v>
      </c>
      <c r="M32" s="26" t="s">
        <v>38</v>
      </c>
      <c r="N32" s="382" t="s">
        <v>2</v>
      </c>
      <c r="O32" s="383"/>
      <c r="P32" s="383"/>
      <c r="Q32" s="383"/>
      <c r="R32" s="384"/>
      <c r="S32" s="3" t="s">
        <v>1</v>
      </c>
    </row>
    <row r="33" spans="1:19" ht="25.5" customHeight="1">
      <c r="A33" s="146" t="s">
        <v>13</v>
      </c>
      <c r="B33" s="147" t="s">
        <v>41</v>
      </c>
      <c r="C33" s="148" t="s">
        <v>256</v>
      </c>
      <c r="D33" s="149" t="s">
        <v>263</v>
      </c>
      <c r="E33" s="135">
        <v>0</v>
      </c>
      <c r="F33" s="138" t="s">
        <v>9</v>
      </c>
      <c r="G33" s="135">
        <v>1</v>
      </c>
      <c r="H33" s="144" t="s">
        <v>202</v>
      </c>
      <c r="I33" s="150" t="s">
        <v>167</v>
      </c>
      <c r="J33" s="21"/>
      <c r="K33" s="146" t="s">
        <v>14</v>
      </c>
      <c r="L33" s="147" t="s">
        <v>41</v>
      </c>
      <c r="M33" s="148" t="s">
        <v>256</v>
      </c>
      <c r="N33" s="149" t="s">
        <v>251</v>
      </c>
      <c r="O33" s="135">
        <v>2</v>
      </c>
      <c r="P33" s="138" t="s">
        <v>9</v>
      </c>
      <c r="Q33" s="135">
        <v>0</v>
      </c>
      <c r="R33" s="144" t="s">
        <v>274</v>
      </c>
      <c r="S33" s="150" t="s">
        <v>37</v>
      </c>
    </row>
    <row r="34" spans="1:19" ht="25.5" customHeight="1">
      <c r="A34" s="146" t="s">
        <v>3</v>
      </c>
      <c r="B34" s="147" t="s">
        <v>42</v>
      </c>
      <c r="C34" s="148" t="s">
        <v>39</v>
      </c>
      <c r="D34" s="137" t="s">
        <v>259</v>
      </c>
      <c r="E34" s="136">
        <v>1</v>
      </c>
      <c r="F34" s="138" t="s">
        <v>9</v>
      </c>
      <c r="G34" s="136">
        <v>1</v>
      </c>
      <c r="H34" s="144" t="s">
        <v>269</v>
      </c>
      <c r="I34" s="150" t="s">
        <v>168</v>
      </c>
      <c r="J34" s="21"/>
      <c r="K34" s="146" t="s">
        <v>15</v>
      </c>
      <c r="L34" s="147" t="s">
        <v>42</v>
      </c>
      <c r="M34" s="148" t="s">
        <v>39</v>
      </c>
      <c r="N34" s="137" t="s">
        <v>261</v>
      </c>
      <c r="O34" s="136">
        <v>5</v>
      </c>
      <c r="P34" s="138" t="s">
        <v>9</v>
      </c>
      <c r="Q34" s="136">
        <v>0</v>
      </c>
      <c r="R34" s="144" t="s">
        <v>260</v>
      </c>
      <c r="S34" s="150" t="s">
        <v>14</v>
      </c>
    </row>
    <row r="35" spans="1:19" ht="25.5" customHeight="1">
      <c r="A35" s="146" t="s">
        <v>4</v>
      </c>
      <c r="B35" s="147" t="s">
        <v>43</v>
      </c>
      <c r="C35" s="148" t="s">
        <v>257</v>
      </c>
      <c r="D35" s="137" t="s">
        <v>262</v>
      </c>
      <c r="E35" s="136">
        <v>1</v>
      </c>
      <c r="F35" s="138" t="s">
        <v>9</v>
      </c>
      <c r="G35" s="136">
        <v>0</v>
      </c>
      <c r="H35" s="144" t="s">
        <v>264</v>
      </c>
      <c r="I35" s="150" t="s">
        <v>3</v>
      </c>
      <c r="J35" s="21"/>
      <c r="K35" s="146" t="s">
        <v>16</v>
      </c>
      <c r="L35" s="147" t="s">
        <v>43</v>
      </c>
      <c r="M35" s="148" t="s">
        <v>257</v>
      </c>
      <c r="N35" s="156" t="s">
        <v>265</v>
      </c>
      <c r="O35" s="136">
        <v>1</v>
      </c>
      <c r="P35" s="138" t="s">
        <v>9</v>
      </c>
      <c r="Q35" s="136">
        <v>0</v>
      </c>
      <c r="R35" s="157" t="s">
        <v>299</v>
      </c>
      <c r="S35" s="150" t="s">
        <v>15</v>
      </c>
    </row>
    <row r="36" spans="1:19" ht="25.5" customHeight="1">
      <c r="A36" s="385" t="s">
        <v>51</v>
      </c>
      <c r="B36" s="386"/>
      <c r="C36" s="386"/>
      <c r="D36" s="386"/>
      <c r="E36" s="386"/>
      <c r="F36" s="386"/>
      <c r="G36" s="386"/>
      <c r="H36" s="386"/>
      <c r="I36" s="387"/>
      <c r="J36" s="21"/>
      <c r="K36" s="385" t="s">
        <v>51</v>
      </c>
      <c r="L36" s="386"/>
      <c r="M36" s="386"/>
      <c r="N36" s="386"/>
      <c r="O36" s="386"/>
      <c r="P36" s="386"/>
      <c r="Q36" s="386"/>
      <c r="R36" s="386"/>
      <c r="S36" s="387"/>
    </row>
    <row r="37" spans="1:19" ht="25.5" customHeight="1">
      <c r="A37" s="146" t="s">
        <v>5</v>
      </c>
      <c r="B37" s="147" t="s">
        <v>44</v>
      </c>
      <c r="C37" s="148" t="s">
        <v>256</v>
      </c>
      <c r="D37" s="149" t="str">
        <f>D33</f>
        <v>福島県南トレセン</v>
      </c>
      <c r="E37" s="135">
        <v>0</v>
      </c>
      <c r="F37" s="138" t="s">
        <v>9</v>
      </c>
      <c r="G37" s="135">
        <v>7</v>
      </c>
      <c r="H37" s="151" t="str">
        <f>N33</f>
        <v>盛岡地区トレセン</v>
      </c>
      <c r="I37" s="150" t="s">
        <v>4</v>
      </c>
      <c r="J37" s="21"/>
      <c r="K37" s="146" t="s">
        <v>17</v>
      </c>
      <c r="L37" s="147" t="s">
        <v>44</v>
      </c>
      <c r="M37" s="148" t="s">
        <v>256</v>
      </c>
      <c r="N37" s="137" t="str">
        <f>H33</f>
        <v>ＦＣ．セレスタ</v>
      </c>
      <c r="O37" s="135">
        <v>4</v>
      </c>
      <c r="P37" s="138" t="s">
        <v>9</v>
      </c>
      <c r="Q37" s="135">
        <v>0</v>
      </c>
      <c r="R37" s="144" t="str">
        <f>R33</f>
        <v>いわきＴＣ</v>
      </c>
      <c r="S37" s="150" t="s">
        <v>16</v>
      </c>
    </row>
    <row r="38" spans="1:19" ht="25.5" customHeight="1">
      <c r="A38" s="146" t="s">
        <v>10</v>
      </c>
      <c r="B38" s="147" t="s">
        <v>45</v>
      </c>
      <c r="C38" s="148" t="s">
        <v>39</v>
      </c>
      <c r="D38" s="137" t="str">
        <f>D34</f>
        <v>相双トレセン</v>
      </c>
      <c r="E38" s="136">
        <v>1</v>
      </c>
      <c r="F38" s="138" t="s">
        <v>9</v>
      </c>
      <c r="G38" s="136">
        <v>1</v>
      </c>
      <c r="H38" s="144" t="str">
        <f>N34</f>
        <v>西北五トレセン</v>
      </c>
      <c r="I38" s="150" t="s">
        <v>5</v>
      </c>
      <c r="J38" s="21"/>
      <c r="K38" s="146" t="s">
        <v>18</v>
      </c>
      <c r="L38" s="147" t="s">
        <v>45</v>
      </c>
      <c r="M38" s="148" t="s">
        <v>39</v>
      </c>
      <c r="N38" s="137" t="str">
        <f>H34</f>
        <v>神栖市ＴＣ</v>
      </c>
      <c r="O38" s="136">
        <v>3</v>
      </c>
      <c r="P38" s="138" t="s">
        <v>9</v>
      </c>
      <c r="Q38" s="136">
        <v>0</v>
      </c>
      <c r="R38" s="144" t="str">
        <f>R34</f>
        <v>Ｔｙｌｅｒ　ＦＣ</v>
      </c>
      <c r="S38" s="150" t="s">
        <v>17</v>
      </c>
    </row>
    <row r="39" spans="1:19" ht="25.5" customHeight="1">
      <c r="A39" s="146" t="s">
        <v>6</v>
      </c>
      <c r="B39" s="147" t="s">
        <v>46</v>
      </c>
      <c r="C39" s="148" t="s">
        <v>257</v>
      </c>
      <c r="D39" s="137" t="str">
        <f>D35</f>
        <v>福島県北選抜</v>
      </c>
      <c r="E39" s="136">
        <v>3</v>
      </c>
      <c r="F39" s="138" t="s">
        <v>9</v>
      </c>
      <c r="G39" s="136">
        <v>0</v>
      </c>
      <c r="H39" s="144" t="str">
        <f>N35</f>
        <v>千曲～きずな～選抜</v>
      </c>
      <c r="I39" s="150" t="s">
        <v>169</v>
      </c>
      <c r="J39" s="14"/>
      <c r="K39" s="86" t="s">
        <v>19</v>
      </c>
      <c r="L39" s="35" t="s">
        <v>46</v>
      </c>
      <c r="M39" s="29" t="s">
        <v>257</v>
      </c>
      <c r="N39" s="23" t="str">
        <f>H35</f>
        <v>下都賀ＴＣ</v>
      </c>
      <c r="O39" s="136">
        <v>2</v>
      </c>
      <c r="P39" s="138" t="s">
        <v>9</v>
      </c>
      <c r="Q39" s="136">
        <v>0</v>
      </c>
      <c r="R39" s="24" t="str">
        <f>R35</f>
        <v>ｳｨﾝｽﾞﾌｯﾄﾎﾞｰﾙｸﾗﾌﾞ</v>
      </c>
      <c r="S39" s="38" t="s">
        <v>18</v>
      </c>
    </row>
    <row r="40" spans="1:19" ht="25.5" customHeight="1">
      <c r="A40" s="146" t="s">
        <v>7</v>
      </c>
      <c r="B40" s="147" t="s">
        <v>47</v>
      </c>
      <c r="C40" s="148" t="s">
        <v>256</v>
      </c>
      <c r="D40" s="149" t="str">
        <f>D37</f>
        <v>福島県南トレセン</v>
      </c>
      <c r="E40" s="136">
        <v>1</v>
      </c>
      <c r="F40" s="138" t="s">
        <v>9</v>
      </c>
      <c r="G40" s="139">
        <v>1</v>
      </c>
      <c r="H40" s="144" t="str">
        <f>R37</f>
        <v>いわきＴＣ</v>
      </c>
      <c r="I40" s="150" t="s">
        <v>6</v>
      </c>
      <c r="J40" s="14"/>
      <c r="K40" s="86" t="s">
        <v>21</v>
      </c>
      <c r="L40" s="35" t="s">
        <v>47</v>
      </c>
      <c r="M40" s="29" t="s">
        <v>256</v>
      </c>
      <c r="N40" s="23" t="str">
        <f>H33</f>
        <v>ＦＣ．セレスタ</v>
      </c>
      <c r="O40" s="136">
        <v>2</v>
      </c>
      <c r="P40" s="138" t="s">
        <v>9</v>
      </c>
      <c r="Q40" s="139">
        <v>1</v>
      </c>
      <c r="R40" s="98" t="str">
        <f>N33</f>
        <v>盛岡地区トレセン</v>
      </c>
      <c r="S40" s="38" t="s">
        <v>19</v>
      </c>
    </row>
    <row r="41" spans="1:19" ht="25.5" customHeight="1">
      <c r="A41" s="146" t="s">
        <v>11</v>
      </c>
      <c r="B41" s="147" t="s">
        <v>48</v>
      </c>
      <c r="C41" s="148" t="s">
        <v>39</v>
      </c>
      <c r="D41" s="137" t="str">
        <f>D38</f>
        <v>相双トレセン</v>
      </c>
      <c r="E41" s="136">
        <v>3</v>
      </c>
      <c r="F41" s="138" t="s">
        <v>9</v>
      </c>
      <c r="G41" s="139">
        <v>0</v>
      </c>
      <c r="H41" s="144" t="str">
        <f>R38</f>
        <v>Ｔｙｌｅｒ　ＦＣ</v>
      </c>
      <c r="I41" s="150" t="s">
        <v>7</v>
      </c>
      <c r="J41" s="14"/>
      <c r="K41" s="86" t="s">
        <v>20</v>
      </c>
      <c r="L41" s="35" t="s">
        <v>48</v>
      </c>
      <c r="M41" s="29" t="s">
        <v>39</v>
      </c>
      <c r="N41" s="23" t="str">
        <f>H34</f>
        <v>神栖市ＴＣ</v>
      </c>
      <c r="O41" s="136">
        <v>1</v>
      </c>
      <c r="P41" s="138" t="s">
        <v>9</v>
      </c>
      <c r="Q41" s="139">
        <v>0</v>
      </c>
      <c r="R41" s="24" t="str">
        <f>N34</f>
        <v>西北五トレセン</v>
      </c>
      <c r="S41" s="38" t="s">
        <v>21</v>
      </c>
    </row>
    <row r="42" spans="1:19" ht="25.5" customHeight="1" thickBot="1">
      <c r="A42" s="152" t="s">
        <v>12</v>
      </c>
      <c r="B42" s="153" t="s">
        <v>49</v>
      </c>
      <c r="C42" s="154" t="s">
        <v>257</v>
      </c>
      <c r="D42" s="140" t="str">
        <f>D39</f>
        <v>福島県北選抜</v>
      </c>
      <c r="E42" s="141">
        <v>1</v>
      </c>
      <c r="F42" s="142" t="s">
        <v>9</v>
      </c>
      <c r="G42" s="143">
        <v>1</v>
      </c>
      <c r="H42" s="145" t="str">
        <f>R39</f>
        <v>ｳｨﾝｽﾞﾌｯﾄﾎﾞｰﾙｸﾗﾌﾞ</v>
      </c>
      <c r="I42" s="155" t="s">
        <v>170</v>
      </c>
      <c r="J42" s="95"/>
      <c r="K42" s="89" t="s">
        <v>37</v>
      </c>
      <c r="L42" s="36" t="s">
        <v>49</v>
      </c>
      <c r="M42" s="37" t="s">
        <v>257</v>
      </c>
      <c r="N42" s="25" t="str">
        <f>H35</f>
        <v>下都賀ＴＣ</v>
      </c>
      <c r="O42" s="141">
        <v>6</v>
      </c>
      <c r="P42" s="142" t="s">
        <v>9</v>
      </c>
      <c r="Q42" s="143">
        <v>0</v>
      </c>
      <c r="R42" s="33" t="str">
        <f>N35</f>
        <v>千曲～きずな～選抜</v>
      </c>
      <c r="S42" s="39" t="s">
        <v>20</v>
      </c>
    </row>
    <row r="44" ht="13.5">
      <c r="D44" t="s">
        <v>307</v>
      </c>
    </row>
  </sheetData>
  <sheetProtection/>
  <mergeCells count="49">
    <mergeCell ref="A31:B31"/>
    <mergeCell ref="C31:I31"/>
    <mergeCell ref="K31:L31"/>
    <mergeCell ref="M31:S31"/>
    <mergeCell ref="A36:I36"/>
    <mergeCell ref="K36:S36"/>
    <mergeCell ref="N32:R32"/>
    <mergeCell ref="D32:H32"/>
    <mergeCell ref="A16:R16"/>
    <mergeCell ref="A18:B18"/>
    <mergeCell ref="C18:I18"/>
    <mergeCell ref="K18:L18"/>
    <mergeCell ref="M18:S18"/>
    <mergeCell ref="A23:I23"/>
    <mergeCell ref="K23:S23"/>
    <mergeCell ref="D19:H19"/>
    <mergeCell ref="N19:R19"/>
    <mergeCell ref="C13:E13"/>
    <mergeCell ref="H13:K13"/>
    <mergeCell ref="L13:N13"/>
    <mergeCell ref="C14:E14"/>
    <mergeCell ref="H14:K14"/>
    <mergeCell ref="L14:N14"/>
    <mergeCell ref="C11:E11"/>
    <mergeCell ref="H11:K11"/>
    <mergeCell ref="L11:N11"/>
    <mergeCell ref="C12:E12"/>
    <mergeCell ref="H12:K12"/>
    <mergeCell ref="L12:N12"/>
    <mergeCell ref="H8:K8"/>
    <mergeCell ref="L8:N8"/>
    <mergeCell ref="C10:E10"/>
    <mergeCell ref="H10:K10"/>
    <mergeCell ref="L10:N10"/>
    <mergeCell ref="C8:G8"/>
    <mergeCell ref="H6:K6"/>
    <mergeCell ref="L6:N6"/>
    <mergeCell ref="H7:K7"/>
    <mergeCell ref="L7:N7"/>
    <mergeCell ref="C6:G6"/>
    <mergeCell ref="C7:G7"/>
    <mergeCell ref="A1:R1"/>
    <mergeCell ref="H4:K4"/>
    <mergeCell ref="L4:N4"/>
    <mergeCell ref="H5:K5"/>
    <mergeCell ref="L5:N5"/>
    <mergeCell ref="C4:G4"/>
    <mergeCell ref="C5:G5"/>
    <mergeCell ref="O2:S2"/>
  </mergeCells>
  <printOptions/>
  <pageMargins left="0.33" right="0" top="0.42" bottom="0.26" header="0.35" footer="0.23"/>
  <pageSetup fitToHeight="1" fitToWidth="1" horizontalDpi="600" verticalDpi="600" orientation="portrait" paperSize="9" scale="83" r:id="rId2"/>
  <headerFooter alignWithMargins="0">
    <oddFooter>&amp;C- １１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45"/>
  <sheetViews>
    <sheetView workbookViewId="0" topLeftCell="A1">
      <selection activeCell="Q26" sqref="Q26"/>
    </sheetView>
  </sheetViews>
  <sheetFormatPr defaultColWidth="3.75390625" defaultRowHeight="13.5"/>
  <cols>
    <col min="1" max="1" width="15.25390625" style="0" customWidth="1"/>
    <col min="2" max="13" width="5.625" style="0" customWidth="1"/>
    <col min="14" max="14" width="4.625" style="0" customWidth="1"/>
    <col min="15" max="15" width="4.75390625" style="0" customWidth="1"/>
    <col min="16" max="16" width="4.625" style="0" customWidth="1"/>
    <col min="17" max="17" width="6.375" style="0" customWidth="1"/>
    <col min="18" max="19" width="5.125" style="0" customWidth="1"/>
    <col min="20" max="20" width="6.375" style="0" customWidth="1"/>
    <col min="21" max="21" width="6.00390625" style="0" customWidth="1"/>
    <col min="22" max="22" width="7.25390625" style="0" bestFit="1" customWidth="1"/>
    <col min="23" max="23" width="0" style="0" hidden="1" customWidth="1"/>
  </cols>
  <sheetData>
    <row r="1" spans="1:21" ht="21.75" customHeight="1">
      <c r="A1" s="75" t="s">
        <v>138</v>
      </c>
      <c r="Q1" s="391" t="s">
        <v>233</v>
      </c>
      <c r="R1" s="391"/>
      <c r="S1" s="391"/>
      <c r="T1" s="391"/>
      <c r="U1" s="391"/>
    </row>
    <row r="2" spans="1:21" ht="14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21.75" customHeight="1" thickBot="1">
      <c r="A3" s="22" t="s">
        <v>50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2" ht="25.5" customHeight="1">
      <c r="A4" s="16" t="s">
        <v>23</v>
      </c>
      <c r="B4" s="388" t="str">
        <f>A5</f>
        <v>いわき選抜Ｕ－１２</v>
      </c>
      <c r="C4" s="389"/>
      <c r="D4" s="390"/>
      <c r="E4" s="388" t="str">
        <f>A6</f>
        <v>会津ＴＣ</v>
      </c>
      <c r="F4" s="389"/>
      <c r="G4" s="390"/>
      <c r="H4" s="388" t="str">
        <f>A7</f>
        <v>秋田ザウルス</v>
      </c>
      <c r="I4" s="389"/>
      <c r="J4" s="390"/>
      <c r="K4" s="388" t="str">
        <f>A8</f>
        <v>北部ＦＣ</v>
      </c>
      <c r="L4" s="389"/>
      <c r="M4" s="390"/>
      <c r="N4" s="1" t="s">
        <v>24</v>
      </c>
      <c r="O4" s="1" t="s">
        <v>25</v>
      </c>
      <c r="P4" s="17" t="s">
        <v>26</v>
      </c>
      <c r="Q4" s="18" t="s">
        <v>27</v>
      </c>
      <c r="R4" s="19" t="s">
        <v>28</v>
      </c>
      <c r="S4" s="1" t="s">
        <v>29</v>
      </c>
      <c r="T4" s="17" t="s">
        <v>30</v>
      </c>
      <c r="U4" s="18" t="s">
        <v>31</v>
      </c>
      <c r="V4" s="159" t="s">
        <v>306</v>
      </c>
    </row>
    <row r="5" spans="1:23" ht="25.5" customHeight="1">
      <c r="A5" s="26" t="s">
        <v>267</v>
      </c>
      <c r="B5" s="169"/>
      <c r="C5" s="108" t="s">
        <v>40</v>
      </c>
      <c r="D5" s="166"/>
      <c r="E5" s="164">
        <f>'予選リーグ対戦表'!E22</f>
        <v>1</v>
      </c>
      <c r="F5" s="165" t="str">
        <f>IF(E5=G5,"△",IF(E5&gt;G5,"○","●"))</f>
        <v>○</v>
      </c>
      <c r="G5" s="167">
        <f>'予選リーグ対戦表'!G22</f>
        <v>0</v>
      </c>
      <c r="H5" s="164">
        <f>'予選リーグ対戦表'!E26</f>
        <v>0</v>
      </c>
      <c r="I5" s="165" t="str">
        <f>IF(H5=J5,"△",IF(H5&gt;J5,"○","●"))</f>
        <v>△</v>
      </c>
      <c r="J5" s="167">
        <f>'予選リーグ対戦表'!G26</f>
        <v>0</v>
      </c>
      <c r="K5" s="164">
        <f>'予選リーグ対戦表'!E29</f>
        <v>4</v>
      </c>
      <c r="L5" s="165" t="str">
        <f>IF(K5=M5,"△",IF(K5&gt;M5,"○","●"))</f>
        <v>○</v>
      </c>
      <c r="M5" s="167">
        <f>'予選リーグ対戦表'!G29</f>
        <v>0</v>
      </c>
      <c r="N5" s="168">
        <v>2</v>
      </c>
      <c r="O5" s="168">
        <v>1</v>
      </c>
      <c r="P5" s="169"/>
      <c r="Q5" s="170">
        <f>N5*3+O5</f>
        <v>7</v>
      </c>
      <c r="R5" s="171">
        <f>SUM(B5,E5,H5,K5)</f>
        <v>5</v>
      </c>
      <c r="S5" s="172">
        <f>SUM(D5,G5,J5,M5)</f>
        <v>0</v>
      </c>
      <c r="T5" s="173">
        <f>R5-S5</f>
        <v>5</v>
      </c>
      <c r="U5" s="170">
        <f>RANK(W5,W5:W8,0)</f>
        <v>1</v>
      </c>
      <c r="V5" s="175">
        <v>3</v>
      </c>
      <c r="W5">
        <f>Q5*10000+T5*100+R5</f>
        <v>70505</v>
      </c>
    </row>
    <row r="6" spans="1:23" ht="25.5" customHeight="1">
      <c r="A6" s="16" t="s">
        <v>253</v>
      </c>
      <c r="B6" s="169">
        <f>G5</f>
        <v>0</v>
      </c>
      <c r="C6" s="165" t="str">
        <f>IF(B6=D6,"△",IF(B6&gt;D6,"○","●"))</f>
        <v>●</v>
      </c>
      <c r="D6" s="166">
        <f>E5</f>
        <v>1</v>
      </c>
      <c r="E6" s="169"/>
      <c r="F6" s="108" t="s">
        <v>295</v>
      </c>
      <c r="G6" s="166"/>
      <c r="H6" s="164">
        <f>'予選リーグ対戦表'!O29</f>
        <v>1</v>
      </c>
      <c r="I6" s="165" t="str">
        <f>IF(H6=J6,"△",IF(H6&gt;J6,"○","●"))</f>
        <v>○</v>
      </c>
      <c r="J6" s="167">
        <f>'予選リーグ対戦表'!Q29</f>
        <v>0</v>
      </c>
      <c r="K6" s="164">
        <f>'予選リーグ対戦表'!O26</f>
        <v>1</v>
      </c>
      <c r="L6" s="165" t="str">
        <f>IF(K6=M6,"△",IF(K6&gt;M6,"○","●"))</f>
        <v>●</v>
      </c>
      <c r="M6" s="167">
        <f>'予選リーグ対戦表'!Q26</f>
        <v>2</v>
      </c>
      <c r="N6" s="168">
        <v>1</v>
      </c>
      <c r="O6" s="168"/>
      <c r="P6" s="169">
        <v>2</v>
      </c>
      <c r="Q6" s="170">
        <f>N6*3+O6</f>
        <v>3</v>
      </c>
      <c r="R6" s="171">
        <f>SUM(B6,E6,H6,K6)</f>
        <v>2</v>
      </c>
      <c r="S6" s="172">
        <f>SUM(D6,G6,J6,M6)</f>
        <v>3</v>
      </c>
      <c r="T6" s="173">
        <f>R6-S6</f>
        <v>-1</v>
      </c>
      <c r="U6" s="170">
        <f>RANK(W6,W5:W8,0)</f>
        <v>3</v>
      </c>
      <c r="V6" s="175">
        <f>V5</f>
        <v>3</v>
      </c>
      <c r="W6">
        <f>Q6*10000+T6*100+R6</f>
        <v>29902</v>
      </c>
    </row>
    <row r="7" spans="1:23" ht="25.5" customHeight="1">
      <c r="A7" s="16" t="s">
        <v>254</v>
      </c>
      <c r="B7" s="169">
        <f>J5</f>
        <v>0</v>
      </c>
      <c r="C7" s="165" t="str">
        <f>IF(B7=D7,"△",IF(B7&gt;D7,"○","●"))</f>
        <v>△</v>
      </c>
      <c r="D7" s="166">
        <f>H5</f>
        <v>0</v>
      </c>
      <c r="E7" s="169">
        <f>J6</f>
        <v>0</v>
      </c>
      <c r="F7" s="165" t="str">
        <f>IF(E7=G7,"△",IF(E7&gt;G7,"○","●"))</f>
        <v>●</v>
      </c>
      <c r="G7" s="166">
        <f>H6</f>
        <v>1</v>
      </c>
      <c r="H7" s="173"/>
      <c r="I7" s="112" t="s">
        <v>296</v>
      </c>
      <c r="J7" s="171"/>
      <c r="K7" s="164">
        <f>'予選リーグ対戦表'!O22</f>
        <v>2</v>
      </c>
      <c r="L7" s="165" t="str">
        <f>IF(K7=M7,"△",IF(K7&gt;M7,"○","●"))</f>
        <v>○</v>
      </c>
      <c r="M7" s="167">
        <f>'予選リーグ対戦表'!Q22</f>
        <v>0</v>
      </c>
      <c r="N7" s="168">
        <v>1</v>
      </c>
      <c r="O7" s="168">
        <v>1</v>
      </c>
      <c r="P7" s="169">
        <v>1</v>
      </c>
      <c r="Q7" s="170">
        <f>N7*3+O7</f>
        <v>4</v>
      </c>
      <c r="R7" s="171">
        <f>SUM(B7,E7,H7,K7)</f>
        <v>2</v>
      </c>
      <c r="S7" s="172">
        <f>SUM(D7,G7,J7,M7)</f>
        <v>1</v>
      </c>
      <c r="T7" s="173">
        <f>R7-S7</f>
        <v>1</v>
      </c>
      <c r="U7" s="170">
        <f>RANK(W7,W5:W8,0)</f>
        <v>2</v>
      </c>
      <c r="V7" s="175">
        <f>V5</f>
        <v>3</v>
      </c>
      <c r="W7">
        <f>Q7*10000+T7*100+R7</f>
        <v>40102</v>
      </c>
    </row>
    <row r="8" spans="1:23" ht="25.5" customHeight="1" thickBot="1">
      <c r="A8" s="16" t="s">
        <v>255</v>
      </c>
      <c r="B8" s="169">
        <f>M5</f>
        <v>0</v>
      </c>
      <c r="C8" s="165" t="str">
        <f>IF(B8=D8,"△",IF(B8&gt;D8,"○","●"))</f>
        <v>●</v>
      </c>
      <c r="D8" s="166">
        <f>K5</f>
        <v>4</v>
      </c>
      <c r="E8" s="169">
        <f>M6</f>
        <v>2</v>
      </c>
      <c r="F8" s="165" t="str">
        <f>IF(E8=G8,"△",IF(E8&gt;G8,"○","●"))</f>
        <v>○</v>
      </c>
      <c r="G8" s="166">
        <f>K6</f>
        <v>1</v>
      </c>
      <c r="H8" s="169">
        <f>M7</f>
        <v>0</v>
      </c>
      <c r="I8" s="165" t="str">
        <f>IF(H8=J8,"△",IF(H8&gt;J8,"○","●"))</f>
        <v>●</v>
      </c>
      <c r="J8" s="166">
        <f>K7</f>
        <v>2</v>
      </c>
      <c r="K8" s="169"/>
      <c r="L8" s="108" t="s">
        <v>297</v>
      </c>
      <c r="M8" s="166"/>
      <c r="N8" s="168">
        <v>1</v>
      </c>
      <c r="O8" s="168"/>
      <c r="P8" s="169">
        <v>2</v>
      </c>
      <c r="Q8" s="176">
        <f>N8*3+O8</f>
        <v>3</v>
      </c>
      <c r="R8" s="171">
        <f>SUM(B8,E8,H8,K8)</f>
        <v>2</v>
      </c>
      <c r="S8" s="172">
        <f>SUM(D8,G8,J8,M8)</f>
        <v>7</v>
      </c>
      <c r="T8" s="173">
        <f>R8-S8</f>
        <v>-5</v>
      </c>
      <c r="U8" s="176">
        <f>RANK(W8,W5:W8,0)</f>
        <v>4</v>
      </c>
      <c r="V8" s="178">
        <f>V5</f>
        <v>3</v>
      </c>
      <c r="W8">
        <f>Q8*10000+T8*100+R8</f>
        <v>29502</v>
      </c>
    </row>
    <row r="9" spans="1:21" ht="12" customHeight="1">
      <c r="A9" s="20"/>
      <c r="B9" s="7"/>
      <c r="C9" s="109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158"/>
      <c r="R9" s="158"/>
      <c r="S9" s="158"/>
      <c r="T9" s="158"/>
      <c r="U9" s="158"/>
    </row>
    <row r="10" spans="1:21" ht="21.75" customHeight="1" thickBot="1">
      <c r="A10" s="22" t="s">
        <v>32</v>
      </c>
      <c r="B10" s="7"/>
      <c r="C10" s="109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158"/>
      <c r="R10" s="158"/>
      <c r="S10" s="158"/>
      <c r="T10" s="158"/>
      <c r="U10" s="158"/>
    </row>
    <row r="11" spans="1:37" ht="25.5" customHeight="1">
      <c r="A11" s="16" t="s">
        <v>23</v>
      </c>
      <c r="B11" s="388" t="str">
        <f>A12</f>
        <v>会津選抜Ｕ－１２</v>
      </c>
      <c r="C11" s="389"/>
      <c r="D11" s="390"/>
      <c r="E11" s="388" t="str">
        <f>A13</f>
        <v>仙南トレセンＵ－１２</v>
      </c>
      <c r="F11" s="389"/>
      <c r="G11" s="390"/>
      <c r="H11" s="388" t="str">
        <f>A14</f>
        <v>一関トレセンＵ－１２</v>
      </c>
      <c r="I11" s="389"/>
      <c r="J11" s="390"/>
      <c r="K11" s="388" t="str">
        <f>A15</f>
        <v>福島中央ＦＣ</v>
      </c>
      <c r="L11" s="389"/>
      <c r="M11" s="390"/>
      <c r="N11" s="2" t="s">
        <v>24</v>
      </c>
      <c r="O11" s="2" t="s">
        <v>25</v>
      </c>
      <c r="P11" s="5" t="s">
        <v>26</v>
      </c>
      <c r="Q11" s="159" t="s">
        <v>27</v>
      </c>
      <c r="R11" s="111" t="s">
        <v>28</v>
      </c>
      <c r="S11" s="160" t="s">
        <v>29</v>
      </c>
      <c r="T11" s="110" t="s">
        <v>30</v>
      </c>
      <c r="U11" s="159" t="s">
        <v>31</v>
      </c>
      <c r="V11" s="159" t="s">
        <v>306</v>
      </c>
      <c r="X11" s="343"/>
      <c r="Y11" s="343"/>
      <c r="Z11" s="343"/>
      <c r="AA11" s="343"/>
      <c r="AB11" s="343"/>
      <c r="AC11" s="343"/>
      <c r="AD11" s="343"/>
      <c r="AE11" s="343"/>
      <c r="AF11" s="343"/>
      <c r="AG11" s="343"/>
      <c r="AH11" s="343"/>
      <c r="AI11" s="343"/>
      <c r="AJ11" s="343"/>
      <c r="AK11" s="343"/>
    </row>
    <row r="12" spans="1:23" ht="25.5" customHeight="1">
      <c r="A12" s="16" t="s">
        <v>247</v>
      </c>
      <c r="B12" s="164"/>
      <c r="C12" s="108" t="s">
        <v>40</v>
      </c>
      <c r="D12" s="166"/>
      <c r="E12" s="164">
        <f>'予選リーグ対戦表'!E20</f>
        <v>1</v>
      </c>
      <c r="F12" s="165" t="str">
        <f>IF(E12=G12,"△",IF(E12&gt;G12,"○","●"))</f>
        <v>○</v>
      </c>
      <c r="G12" s="167">
        <f>'予選リーグ対戦表'!G20</f>
        <v>0</v>
      </c>
      <c r="H12" s="164">
        <f>'予選リーグ対戦表'!E24</f>
        <v>3</v>
      </c>
      <c r="I12" s="165" t="str">
        <f>IF(H12=J12,"△",IF(H12&gt;J12,"○","●"))</f>
        <v>○</v>
      </c>
      <c r="J12" s="167">
        <f>'予選リーグ対戦表'!G24</f>
        <v>0</v>
      </c>
      <c r="K12" s="164">
        <f>'予選リーグ対戦表'!E27</f>
        <v>2</v>
      </c>
      <c r="L12" s="165" t="str">
        <f>IF(K12=M12,"△",IF(K12&gt;M12,"○","●"))</f>
        <v>○</v>
      </c>
      <c r="M12" s="167">
        <f>'予選リーグ対戦表'!G27</f>
        <v>0</v>
      </c>
      <c r="N12" s="168">
        <v>3</v>
      </c>
      <c r="O12" s="168"/>
      <c r="P12" s="169">
        <v>0</v>
      </c>
      <c r="Q12" s="170">
        <f>N12*3+O12</f>
        <v>9</v>
      </c>
      <c r="R12" s="171">
        <f>SUM(B12,E12,H12,K12)</f>
        <v>6</v>
      </c>
      <c r="S12" s="172">
        <f>SUM(D12,G12,J12,M12)</f>
        <v>0</v>
      </c>
      <c r="T12" s="173">
        <f>R12-S12</f>
        <v>6</v>
      </c>
      <c r="U12" s="174">
        <f>RANK(W12,W12:W15,0)</f>
        <v>1</v>
      </c>
      <c r="V12" s="175">
        <v>1</v>
      </c>
      <c r="W12">
        <f>Q12*10000+T12*100+R12</f>
        <v>90606</v>
      </c>
    </row>
    <row r="13" spans="1:23" ht="25.5" customHeight="1">
      <c r="A13" s="26" t="s">
        <v>248</v>
      </c>
      <c r="B13" s="169">
        <f>G12</f>
        <v>0</v>
      </c>
      <c r="C13" s="165" t="str">
        <f>IF(B13=D13,"△",IF(B13&gt;D13,"○","●"))</f>
        <v>●</v>
      </c>
      <c r="D13" s="166">
        <f>E12</f>
        <v>1</v>
      </c>
      <c r="E13" s="169"/>
      <c r="F13" s="108" t="s">
        <v>295</v>
      </c>
      <c r="G13" s="166"/>
      <c r="H13" s="164">
        <f>'予選リーグ対戦表'!O27</f>
        <v>4</v>
      </c>
      <c r="I13" s="165" t="str">
        <f>IF(H13=J13,"△",IF(H13&gt;J13,"○","●"))</f>
        <v>○</v>
      </c>
      <c r="J13" s="167">
        <f>'予選リーグ対戦表'!Q27</f>
        <v>0</v>
      </c>
      <c r="K13" s="164">
        <f>'予選リーグ対戦表'!O24</f>
        <v>1</v>
      </c>
      <c r="L13" s="165" t="str">
        <f>IF(K13=M13,"△",IF(K13&gt;M13,"○","●"))</f>
        <v>○</v>
      </c>
      <c r="M13" s="167">
        <f>'予選リーグ対戦表'!Q24</f>
        <v>0</v>
      </c>
      <c r="N13" s="168">
        <v>2</v>
      </c>
      <c r="O13" s="168"/>
      <c r="P13" s="169">
        <v>1</v>
      </c>
      <c r="Q13" s="170">
        <f>N13*3+O13</f>
        <v>6</v>
      </c>
      <c r="R13" s="171">
        <f>SUM(B13,E13,H13,K13)</f>
        <v>5</v>
      </c>
      <c r="S13" s="172">
        <f>SUM(D13,G13,J13,M13)</f>
        <v>1</v>
      </c>
      <c r="T13" s="173">
        <f>R13-S13</f>
        <v>4</v>
      </c>
      <c r="U13" s="174">
        <f>RANK(W13,W12:W15,0)</f>
        <v>2</v>
      </c>
      <c r="V13" s="175">
        <f>V12</f>
        <v>1</v>
      </c>
      <c r="W13">
        <f>Q13*10000+T13*100+R13</f>
        <v>60405</v>
      </c>
    </row>
    <row r="14" spans="1:23" ht="25.5" customHeight="1">
      <c r="A14" s="26" t="s">
        <v>249</v>
      </c>
      <c r="B14" s="169">
        <f>J12</f>
        <v>0</v>
      </c>
      <c r="C14" s="165" t="str">
        <f>IF(B14=D14,"△",IF(B14&gt;D14,"○","●"))</f>
        <v>●</v>
      </c>
      <c r="D14" s="166">
        <f>H12</f>
        <v>3</v>
      </c>
      <c r="E14" s="169">
        <f>J13</f>
        <v>0</v>
      </c>
      <c r="F14" s="165" t="str">
        <f>IF(E14=G14,"△",IF(E14&gt;G14,"○","●"))</f>
        <v>●</v>
      </c>
      <c r="G14" s="166">
        <f>H13</f>
        <v>4</v>
      </c>
      <c r="H14" s="169"/>
      <c r="I14" s="108" t="s">
        <v>296</v>
      </c>
      <c r="J14" s="166"/>
      <c r="K14" s="164">
        <f>'予選リーグ対戦表'!O20</f>
        <v>0</v>
      </c>
      <c r="L14" s="165" t="str">
        <f>IF(K14=M14,"△",IF(K14&gt;M14,"○","●"))</f>
        <v>△</v>
      </c>
      <c r="M14" s="167">
        <f>'予選リーグ対戦表'!Q20</f>
        <v>0</v>
      </c>
      <c r="N14" s="168"/>
      <c r="O14" s="168">
        <v>1</v>
      </c>
      <c r="P14" s="169">
        <v>2</v>
      </c>
      <c r="Q14" s="170">
        <f>N14*3+O14</f>
        <v>1</v>
      </c>
      <c r="R14" s="171">
        <f>SUM(B14,E14,H14,K14)</f>
        <v>0</v>
      </c>
      <c r="S14" s="172">
        <f>SUM(D14,G14,J14,M14)</f>
        <v>7</v>
      </c>
      <c r="T14" s="173">
        <f>R14-S14</f>
        <v>-7</v>
      </c>
      <c r="U14" s="174">
        <f>RANK(W14,W12:W15,0)</f>
        <v>4</v>
      </c>
      <c r="V14" s="175">
        <f>V12</f>
        <v>1</v>
      </c>
      <c r="W14">
        <f>Q14*10000+T14*100+R14</f>
        <v>9300</v>
      </c>
    </row>
    <row r="15" spans="1:23" ht="25.5" customHeight="1" thickBot="1">
      <c r="A15" s="16" t="s">
        <v>244</v>
      </c>
      <c r="B15" s="169">
        <f>M12</f>
        <v>0</v>
      </c>
      <c r="C15" s="165" t="str">
        <f>IF(B15=D15,"△",IF(B15&gt;D15,"○","●"))</f>
        <v>●</v>
      </c>
      <c r="D15" s="166">
        <f>K12</f>
        <v>2</v>
      </c>
      <c r="E15" s="169">
        <f>M13</f>
        <v>0</v>
      </c>
      <c r="F15" s="165" t="str">
        <f>IF(E15=G15,"△",IF(E15&gt;G15,"○","●"))</f>
        <v>●</v>
      </c>
      <c r="G15" s="166">
        <f>K13</f>
        <v>1</v>
      </c>
      <c r="H15" s="169">
        <f>M14</f>
        <v>0</v>
      </c>
      <c r="I15" s="165" t="str">
        <f>IF(H15=J15,"△",IF(H15&gt;J15,"○","●"))</f>
        <v>△</v>
      </c>
      <c r="J15" s="166">
        <f>K14</f>
        <v>0</v>
      </c>
      <c r="K15" s="169"/>
      <c r="L15" s="108" t="s">
        <v>297</v>
      </c>
      <c r="M15" s="166"/>
      <c r="N15" s="168"/>
      <c r="O15" s="168">
        <v>1</v>
      </c>
      <c r="P15" s="169">
        <v>2</v>
      </c>
      <c r="Q15" s="176">
        <f>N15*3+O15</f>
        <v>1</v>
      </c>
      <c r="R15" s="171">
        <f>SUM(B15,E15,H15,K15)</f>
        <v>0</v>
      </c>
      <c r="S15" s="172">
        <f>SUM(D15,G15,J15,M15)</f>
        <v>3</v>
      </c>
      <c r="T15" s="173">
        <f>R15-S15</f>
        <v>-3</v>
      </c>
      <c r="U15" s="177">
        <f>RANK(W15,W12:W15,0)</f>
        <v>3</v>
      </c>
      <c r="V15" s="178">
        <f>V12</f>
        <v>1</v>
      </c>
      <c r="W15">
        <f>Q15*10000+T15*100+R15</f>
        <v>9700</v>
      </c>
    </row>
    <row r="16" spans="1:21" ht="12" customHeight="1">
      <c r="A16" s="20"/>
      <c r="B16" s="7"/>
      <c r="C16" s="109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158"/>
      <c r="R16" s="158"/>
      <c r="S16" s="158"/>
      <c r="T16" s="158"/>
      <c r="U16" s="158"/>
    </row>
    <row r="17" spans="1:21" ht="21.75" customHeight="1" thickBot="1">
      <c r="A17" s="22" t="s">
        <v>33</v>
      </c>
      <c r="B17" s="7"/>
      <c r="C17" s="109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158"/>
      <c r="R17" s="158"/>
      <c r="S17" s="158"/>
      <c r="T17" s="158"/>
      <c r="U17" s="158"/>
    </row>
    <row r="18" spans="1:22" ht="25.5" customHeight="1">
      <c r="A18" s="16" t="s">
        <v>23</v>
      </c>
      <c r="B18" s="388" t="str">
        <f>A19</f>
        <v>県中トレセン</v>
      </c>
      <c r="C18" s="389"/>
      <c r="D18" s="390"/>
      <c r="E18" s="388" t="str">
        <f>A20</f>
        <v>いわき南部ＦＣ</v>
      </c>
      <c r="F18" s="389"/>
      <c r="G18" s="390"/>
      <c r="H18" s="388" t="str">
        <f>A21</f>
        <v>蛇田ＦＣ</v>
      </c>
      <c r="I18" s="389"/>
      <c r="J18" s="390"/>
      <c r="K18" s="388" t="str">
        <f>A22</f>
        <v>新庄トレセン</v>
      </c>
      <c r="L18" s="389"/>
      <c r="M18" s="390"/>
      <c r="N18" s="2" t="s">
        <v>24</v>
      </c>
      <c r="O18" s="2" t="s">
        <v>25</v>
      </c>
      <c r="P18" s="5" t="s">
        <v>26</v>
      </c>
      <c r="Q18" s="159" t="s">
        <v>27</v>
      </c>
      <c r="R18" s="111" t="s">
        <v>28</v>
      </c>
      <c r="S18" s="160" t="s">
        <v>29</v>
      </c>
      <c r="T18" s="110" t="s">
        <v>30</v>
      </c>
      <c r="U18" s="159" t="s">
        <v>31</v>
      </c>
      <c r="V18" s="159" t="s">
        <v>306</v>
      </c>
    </row>
    <row r="19" spans="1:23" ht="25.5" customHeight="1">
      <c r="A19" s="16" t="s">
        <v>245</v>
      </c>
      <c r="B19" s="169"/>
      <c r="C19" s="108" t="s">
        <v>40</v>
      </c>
      <c r="D19" s="166"/>
      <c r="E19" s="164">
        <f>'予選リーグ対戦表'!E21</f>
        <v>2</v>
      </c>
      <c r="F19" s="165" t="str">
        <f>IF(E19=G19,"△",IF(E19&gt;G19,"○","●"))</f>
        <v>○</v>
      </c>
      <c r="G19" s="167">
        <f>'予選リーグ対戦表'!G21</f>
        <v>0</v>
      </c>
      <c r="H19" s="164">
        <f>'予選リーグ対戦表'!E25</f>
        <v>4</v>
      </c>
      <c r="I19" s="165" t="str">
        <f>IF(H19=J19,"△",IF(H19&gt;J19,"○","●"))</f>
        <v>○</v>
      </c>
      <c r="J19" s="167">
        <f>'予選リーグ対戦表'!G25</f>
        <v>2</v>
      </c>
      <c r="K19" s="164">
        <f>'予選リーグ対戦表'!E28</f>
        <v>5</v>
      </c>
      <c r="L19" s="165" t="str">
        <f>IF(K19=M19,"△",IF(K19&gt;M19,"○","●"))</f>
        <v>○</v>
      </c>
      <c r="M19" s="167">
        <f>'予選リーグ対戦表'!G28</f>
        <v>0</v>
      </c>
      <c r="N19" s="168">
        <v>3</v>
      </c>
      <c r="O19" s="168"/>
      <c r="P19" s="169"/>
      <c r="Q19" s="170">
        <f>N19*3+O19</f>
        <v>9</v>
      </c>
      <c r="R19" s="171">
        <f>SUM(B19,E19,H19,K19)</f>
        <v>11</v>
      </c>
      <c r="S19" s="172">
        <f>SUM(D19,G19,J19,M19)</f>
        <v>2</v>
      </c>
      <c r="T19" s="173">
        <f>R19-S19</f>
        <v>9</v>
      </c>
      <c r="U19" s="170">
        <f>RANK(W19,W19:W22,0)</f>
        <v>1</v>
      </c>
      <c r="V19" s="175">
        <v>5</v>
      </c>
      <c r="W19">
        <f>Q19*10000+T19*100+R19</f>
        <v>90911</v>
      </c>
    </row>
    <row r="20" spans="1:23" ht="25.5" customHeight="1">
      <c r="A20" s="16" t="s">
        <v>294</v>
      </c>
      <c r="B20" s="169">
        <f>G19</f>
        <v>0</v>
      </c>
      <c r="C20" s="165" t="str">
        <f>IF(B20=D20,"△",IF(B20&gt;D20,"○","●"))</f>
        <v>●</v>
      </c>
      <c r="D20" s="166">
        <f>E19</f>
        <v>2</v>
      </c>
      <c r="E20" s="173"/>
      <c r="F20" s="112" t="s">
        <v>295</v>
      </c>
      <c r="G20" s="171"/>
      <c r="H20" s="164">
        <f>'予選リーグ対戦表'!O28</f>
        <v>2</v>
      </c>
      <c r="I20" s="165" t="str">
        <f>IF(H20=J20,"△",IF(H20&gt;J20,"○","●"))</f>
        <v>○</v>
      </c>
      <c r="J20" s="167">
        <f>'予選リーグ対戦表'!Q28</f>
        <v>0</v>
      </c>
      <c r="K20" s="164">
        <f>'予選リーグ対戦表'!O25</f>
        <v>2</v>
      </c>
      <c r="L20" s="165" t="str">
        <f>IF(K20=M20,"△",IF(K20&gt;M20,"○","●"))</f>
        <v>○</v>
      </c>
      <c r="M20" s="167">
        <f>'予選リーグ対戦表'!Q25</f>
        <v>0</v>
      </c>
      <c r="N20" s="168">
        <v>2</v>
      </c>
      <c r="O20" s="168"/>
      <c r="P20" s="169">
        <v>1</v>
      </c>
      <c r="Q20" s="170">
        <f>N20*3+O20</f>
        <v>6</v>
      </c>
      <c r="R20" s="171">
        <f>SUM(B20,E20,H20,K20)</f>
        <v>4</v>
      </c>
      <c r="S20" s="172">
        <f>SUM(D20,G20,J20,M20)</f>
        <v>2</v>
      </c>
      <c r="T20" s="173">
        <f>R20-S20</f>
        <v>2</v>
      </c>
      <c r="U20" s="170">
        <f>RANK(W20,W19:W22,0)</f>
        <v>2</v>
      </c>
      <c r="V20" s="175">
        <f>V19</f>
        <v>5</v>
      </c>
      <c r="W20">
        <f>Q20*10000+T20*100+R20</f>
        <v>60204</v>
      </c>
    </row>
    <row r="21" spans="1:23" ht="25.5" customHeight="1">
      <c r="A21" s="16" t="s">
        <v>250</v>
      </c>
      <c r="B21" s="169">
        <f>J19</f>
        <v>2</v>
      </c>
      <c r="C21" s="165" t="str">
        <f>IF(B21=D21,"△",IF(B21&gt;D21,"○","●"))</f>
        <v>●</v>
      </c>
      <c r="D21" s="166">
        <f>H19</f>
        <v>4</v>
      </c>
      <c r="E21" s="173">
        <f>J20</f>
        <v>0</v>
      </c>
      <c r="F21" s="165" t="str">
        <f>IF(E21=G21,"△",IF(E21&gt;G21,"○","●"))</f>
        <v>●</v>
      </c>
      <c r="G21" s="171">
        <f>H20</f>
        <v>2</v>
      </c>
      <c r="H21" s="173"/>
      <c r="I21" s="112" t="s">
        <v>296</v>
      </c>
      <c r="J21" s="171"/>
      <c r="K21" s="164">
        <f>'予選リーグ対戦表'!O21</f>
        <v>1</v>
      </c>
      <c r="L21" s="165" t="str">
        <f>IF(K21=M21,"△",IF(K21&gt;M21,"○","●"))</f>
        <v>△</v>
      </c>
      <c r="M21" s="167">
        <f>'予選リーグ対戦表'!Q21</f>
        <v>1</v>
      </c>
      <c r="N21" s="168"/>
      <c r="O21" s="168">
        <v>1</v>
      </c>
      <c r="P21" s="169">
        <v>2</v>
      </c>
      <c r="Q21" s="170">
        <f>N21*3+O21</f>
        <v>1</v>
      </c>
      <c r="R21" s="171">
        <f>SUM(B21,E21,H21,K21)</f>
        <v>3</v>
      </c>
      <c r="S21" s="172">
        <f>SUM(D21,G21,J21,M21)</f>
        <v>7</v>
      </c>
      <c r="T21" s="173">
        <f>R21-S21</f>
        <v>-4</v>
      </c>
      <c r="U21" s="170">
        <f>RANK(W21,W19:W22,0)</f>
        <v>3</v>
      </c>
      <c r="V21" s="175">
        <f>V19</f>
        <v>5</v>
      </c>
      <c r="W21">
        <f>Q21*10000+T21*100+R21</f>
        <v>9603</v>
      </c>
    </row>
    <row r="22" spans="1:23" ht="25.5" customHeight="1" thickBot="1">
      <c r="A22" s="16" t="s">
        <v>258</v>
      </c>
      <c r="B22" s="169">
        <f>M19</f>
        <v>0</v>
      </c>
      <c r="C22" s="165" t="str">
        <f>IF(B22=D22,"△",IF(B22&gt;D22,"○","●"))</f>
        <v>●</v>
      </c>
      <c r="D22" s="166">
        <f>K19</f>
        <v>5</v>
      </c>
      <c r="E22" s="169">
        <f>M20</f>
        <v>0</v>
      </c>
      <c r="F22" s="165" t="str">
        <f>IF(E22=G22,"△",IF(E22&gt;G22,"○","●"))</f>
        <v>●</v>
      </c>
      <c r="G22" s="166">
        <f>K20</f>
        <v>2</v>
      </c>
      <c r="H22" s="169">
        <f>M21</f>
        <v>1</v>
      </c>
      <c r="I22" s="165" t="str">
        <f>IF(H22=J22,"△",IF(H22&gt;J22,"○","●"))</f>
        <v>△</v>
      </c>
      <c r="J22" s="166">
        <f>K21</f>
        <v>1</v>
      </c>
      <c r="K22" s="169"/>
      <c r="L22" s="108" t="s">
        <v>297</v>
      </c>
      <c r="M22" s="166"/>
      <c r="N22" s="168"/>
      <c r="O22" s="168">
        <v>1</v>
      </c>
      <c r="P22" s="169">
        <v>2</v>
      </c>
      <c r="Q22" s="176">
        <f>N22*3+O22</f>
        <v>1</v>
      </c>
      <c r="R22" s="171">
        <f>SUM(B22,E22,H22,K22)</f>
        <v>1</v>
      </c>
      <c r="S22" s="172">
        <f>SUM(D22,G22,J22,M22)</f>
        <v>8</v>
      </c>
      <c r="T22" s="173">
        <f>R22-S22</f>
        <v>-7</v>
      </c>
      <c r="U22" s="176">
        <f>RANK(W22,W19:W22,0)</f>
        <v>4</v>
      </c>
      <c r="V22" s="178">
        <f>V19</f>
        <v>5</v>
      </c>
      <c r="W22">
        <f>Q22*10000+T22*100+R22</f>
        <v>9301</v>
      </c>
    </row>
    <row r="23" spans="1:21" ht="12" customHeight="1">
      <c r="A23" s="20"/>
      <c r="B23" s="7"/>
      <c r="C23" s="109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158"/>
      <c r="R23" s="158"/>
      <c r="S23" s="158"/>
      <c r="T23" s="158"/>
      <c r="U23" s="158"/>
    </row>
    <row r="24" spans="1:21" ht="21.75" customHeight="1" thickBot="1">
      <c r="A24" s="22" t="s">
        <v>34</v>
      </c>
      <c r="B24" s="7"/>
      <c r="C24" s="109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158"/>
      <c r="R24" s="158"/>
      <c r="S24" s="158"/>
      <c r="T24" s="158"/>
      <c r="U24" s="158"/>
    </row>
    <row r="25" spans="1:22" ht="22.5" customHeight="1">
      <c r="A25" s="16" t="s">
        <v>23</v>
      </c>
      <c r="B25" s="388" t="str">
        <f>A26</f>
        <v>福島県北選抜</v>
      </c>
      <c r="C25" s="389"/>
      <c r="D25" s="390"/>
      <c r="E25" s="388" t="str">
        <f>A27</f>
        <v>下都賀ＴＣ</v>
      </c>
      <c r="F25" s="389"/>
      <c r="G25" s="390"/>
      <c r="H25" s="388" t="str">
        <f>A28</f>
        <v>千曲～きずな～選抜</v>
      </c>
      <c r="I25" s="389"/>
      <c r="J25" s="390"/>
      <c r="K25" s="388" t="str">
        <f>A29</f>
        <v>ｳｨﾝｽﾞﾌｯﾄﾎﾞｰﾙｸﾗﾌﾞ</v>
      </c>
      <c r="L25" s="389"/>
      <c r="M25" s="390"/>
      <c r="N25" s="2" t="s">
        <v>24</v>
      </c>
      <c r="O25" s="2" t="s">
        <v>25</v>
      </c>
      <c r="P25" s="5" t="s">
        <v>26</v>
      </c>
      <c r="Q25" s="159" t="s">
        <v>27</v>
      </c>
      <c r="R25" s="111" t="s">
        <v>28</v>
      </c>
      <c r="S25" s="160" t="s">
        <v>29</v>
      </c>
      <c r="T25" s="110" t="s">
        <v>30</v>
      </c>
      <c r="U25" s="159" t="s">
        <v>31</v>
      </c>
      <c r="V25" s="159" t="s">
        <v>306</v>
      </c>
    </row>
    <row r="26" spans="1:23" ht="22.5" customHeight="1">
      <c r="A26" s="16" t="s">
        <v>262</v>
      </c>
      <c r="B26" s="169"/>
      <c r="C26" s="165" t="s">
        <v>40</v>
      </c>
      <c r="D26" s="166"/>
      <c r="E26" s="164">
        <f>'予選リーグ対戦表'!E35</f>
        <v>1</v>
      </c>
      <c r="F26" s="165" t="str">
        <f>IF(E26=G26,"△",IF(E26&gt;G26,"○","●"))</f>
        <v>○</v>
      </c>
      <c r="G26" s="167">
        <f>'予選リーグ対戦表'!G35</f>
        <v>0</v>
      </c>
      <c r="H26" s="164">
        <f>'予選リーグ対戦表'!E39</f>
        <v>3</v>
      </c>
      <c r="I26" s="165" t="str">
        <f>IF(H26=J26,"△",IF(H26&gt;J26,"○","●"))</f>
        <v>○</v>
      </c>
      <c r="J26" s="167">
        <f>'予選リーグ対戦表'!G39</f>
        <v>0</v>
      </c>
      <c r="K26" s="164">
        <f>'予選リーグ対戦表'!E42</f>
        <v>1</v>
      </c>
      <c r="L26" s="165" t="str">
        <f>IF(K26=M26,"△",IF(K26&gt;M26,"○","●"))</f>
        <v>△</v>
      </c>
      <c r="M26" s="167">
        <f>'予選リーグ対戦表'!G42</f>
        <v>1</v>
      </c>
      <c r="N26" s="168">
        <v>2</v>
      </c>
      <c r="O26" s="168">
        <v>1</v>
      </c>
      <c r="P26" s="169"/>
      <c r="Q26" s="170">
        <f>N26*3+O26</f>
        <v>7</v>
      </c>
      <c r="R26" s="171">
        <f>SUM(B26,E26,H26,K26)</f>
        <v>5</v>
      </c>
      <c r="S26" s="172">
        <f>SUM(D26,G26,J26,M26)</f>
        <v>1</v>
      </c>
      <c r="T26" s="173">
        <f>R26-S26</f>
        <v>4</v>
      </c>
      <c r="U26" s="170">
        <f>RANK(W26,W26:W29,0)</f>
        <v>1</v>
      </c>
      <c r="V26" s="175">
        <v>2</v>
      </c>
      <c r="W26">
        <f>Q26*10000+T26*100+R26</f>
        <v>70405</v>
      </c>
    </row>
    <row r="27" spans="1:23" ht="22.5" customHeight="1">
      <c r="A27" s="16" t="s">
        <v>264</v>
      </c>
      <c r="B27" s="169">
        <f>G26</f>
        <v>0</v>
      </c>
      <c r="C27" s="165" t="str">
        <f>IF(B27=D27,"△",IF(B27&gt;D27,"○","●"))</f>
        <v>●</v>
      </c>
      <c r="D27" s="166">
        <f>E26</f>
        <v>1</v>
      </c>
      <c r="E27" s="173"/>
      <c r="F27" s="179" t="s">
        <v>295</v>
      </c>
      <c r="G27" s="171"/>
      <c r="H27" s="164">
        <f>'予選リーグ対戦表'!O42</f>
        <v>6</v>
      </c>
      <c r="I27" s="165" t="str">
        <f>IF(H27=J27,"△",IF(H27&gt;J27,"○","●"))</f>
        <v>○</v>
      </c>
      <c r="J27" s="167">
        <f>'予選リーグ対戦表'!Q42</f>
        <v>0</v>
      </c>
      <c r="K27" s="164">
        <f>'予選リーグ対戦表'!O39</f>
        <v>2</v>
      </c>
      <c r="L27" s="165" t="str">
        <f>IF(K27=M27,"△",IF(K27&gt;M27,"○","●"))</f>
        <v>○</v>
      </c>
      <c r="M27" s="167">
        <f>'予選リーグ対戦表'!Q39</f>
        <v>0</v>
      </c>
      <c r="N27" s="168">
        <v>2</v>
      </c>
      <c r="O27" s="168"/>
      <c r="P27" s="169">
        <v>1</v>
      </c>
      <c r="Q27" s="170">
        <f>N27*3+O27</f>
        <v>6</v>
      </c>
      <c r="R27" s="171">
        <f>SUM(B27,E27,H27,K27)</f>
        <v>8</v>
      </c>
      <c r="S27" s="172">
        <f>SUM(D27,G27,J27,M27)</f>
        <v>1</v>
      </c>
      <c r="T27" s="173">
        <f>R27-S27</f>
        <v>7</v>
      </c>
      <c r="U27" s="170">
        <f>RANK(W27,W26:W29,0)</f>
        <v>2</v>
      </c>
      <c r="V27" s="175">
        <f>V26</f>
        <v>2</v>
      </c>
      <c r="W27">
        <f>Q27*10000+T27*100+R27</f>
        <v>60708</v>
      </c>
    </row>
    <row r="28" spans="1:23" ht="22.5" customHeight="1">
      <c r="A28" s="26" t="s">
        <v>265</v>
      </c>
      <c r="B28" s="169">
        <f>J26</f>
        <v>0</v>
      </c>
      <c r="C28" s="165" t="str">
        <f>IF(B28=D28,"△",IF(B28&gt;D28,"○","●"))</f>
        <v>●</v>
      </c>
      <c r="D28" s="166">
        <f>H26</f>
        <v>3</v>
      </c>
      <c r="E28" s="173">
        <f>J27</f>
        <v>0</v>
      </c>
      <c r="F28" s="165" t="str">
        <f>IF(E28=G28,"△",IF(E28&gt;G28,"○","●"))</f>
        <v>●</v>
      </c>
      <c r="G28" s="171">
        <f>H27</f>
        <v>6</v>
      </c>
      <c r="H28" s="173"/>
      <c r="I28" s="179" t="s">
        <v>296</v>
      </c>
      <c r="J28" s="171"/>
      <c r="K28" s="164">
        <f>'予選リーグ対戦表'!O35</f>
        <v>1</v>
      </c>
      <c r="L28" s="165" t="str">
        <f>IF(K28=M28,"△",IF(K28&gt;M28,"○","●"))</f>
        <v>○</v>
      </c>
      <c r="M28" s="167">
        <f>'予選リーグ対戦表'!Q35</f>
        <v>0</v>
      </c>
      <c r="N28" s="168">
        <v>1</v>
      </c>
      <c r="O28" s="168"/>
      <c r="P28" s="169">
        <v>2</v>
      </c>
      <c r="Q28" s="170">
        <f>N28*3+O28</f>
        <v>3</v>
      </c>
      <c r="R28" s="171">
        <f>SUM(B28,E28,H28,K28)</f>
        <v>1</v>
      </c>
      <c r="S28" s="172">
        <f>SUM(D28,G28,J28,M28)</f>
        <v>9</v>
      </c>
      <c r="T28" s="173">
        <f>R28-S28</f>
        <v>-8</v>
      </c>
      <c r="U28" s="170">
        <f>RANK(W28,W26:W29,0)</f>
        <v>3</v>
      </c>
      <c r="V28" s="175">
        <f>V26</f>
        <v>2</v>
      </c>
      <c r="W28">
        <f>Q28*10000+T28*100+R28</f>
        <v>29201</v>
      </c>
    </row>
    <row r="29" spans="1:23" ht="22.5" customHeight="1" thickBot="1">
      <c r="A29" s="26" t="s">
        <v>300</v>
      </c>
      <c r="B29" s="169">
        <f>M26</f>
        <v>1</v>
      </c>
      <c r="C29" s="165" t="str">
        <f>IF(B29=D29,"△",IF(B29&gt;D29,"○","●"))</f>
        <v>△</v>
      </c>
      <c r="D29" s="166">
        <f>K26</f>
        <v>1</v>
      </c>
      <c r="E29" s="169">
        <f>M27</f>
        <v>0</v>
      </c>
      <c r="F29" s="165" t="str">
        <f>IF(E29=G29,"△",IF(E29&gt;G29,"○","●"))</f>
        <v>●</v>
      </c>
      <c r="G29" s="166">
        <f>K27</f>
        <v>2</v>
      </c>
      <c r="H29" s="169">
        <f>M28</f>
        <v>0</v>
      </c>
      <c r="I29" s="165" t="str">
        <f>IF(H29=J29,"△",IF(H29&gt;J29,"○","●"))</f>
        <v>●</v>
      </c>
      <c r="J29" s="166">
        <f>K28</f>
        <v>1</v>
      </c>
      <c r="K29" s="169"/>
      <c r="L29" s="165" t="s">
        <v>297</v>
      </c>
      <c r="M29" s="166"/>
      <c r="N29" s="168"/>
      <c r="O29" s="168">
        <v>1</v>
      </c>
      <c r="P29" s="169">
        <v>2</v>
      </c>
      <c r="Q29" s="176">
        <f>N29*3+O29</f>
        <v>1</v>
      </c>
      <c r="R29" s="171">
        <f>SUM(B29,E29,H29,K29)</f>
        <v>1</v>
      </c>
      <c r="S29" s="172">
        <f>SUM(D29,G29,J29,M29)</f>
        <v>4</v>
      </c>
      <c r="T29" s="173">
        <f>R29-S29</f>
        <v>-3</v>
      </c>
      <c r="U29" s="176">
        <f>RANK(W29,W26:W29,0)</f>
        <v>4</v>
      </c>
      <c r="V29" s="178">
        <f>V26</f>
        <v>2</v>
      </c>
      <c r="W29">
        <f>Q29*10000+T29*100+R29</f>
        <v>9701</v>
      </c>
    </row>
    <row r="30" spans="1:21" ht="12" customHeight="1">
      <c r="A30" s="20"/>
      <c r="B30" s="7"/>
      <c r="C30" s="109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158"/>
      <c r="R30" s="158"/>
      <c r="S30" s="158"/>
      <c r="T30" s="158"/>
      <c r="U30" s="158"/>
    </row>
    <row r="31" spans="1:21" ht="21.75" customHeight="1" thickBot="1">
      <c r="A31" s="22" t="s">
        <v>35</v>
      </c>
      <c r="B31" s="7"/>
      <c r="C31" s="109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158"/>
      <c r="R31" s="158"/>
      <c r="S31" s="158"/>
      <c r="T31" s="158"/>
      <c r="U31" s="158"/>
    </row>
    <row r="32" spans="1:22" ht="25.5" customHeight="1">
      <c r="A32" s="16" t="s">
        <v>23</v>
      </c>
      <c r="B32" s="388" t="str">
        <f>A33</f>
        <v>相双トレセン</v>
      </c>
      <c r="C32" s="389"/>
      <c r="D32" s="390"/>
      <c r="E32" s="388" t="str">
        <f>A34</f>
        <v>神栖市ＴＣ</v>
      </c>
      <c r="F32" s="389"/>
      <c r="G32" s="390"/>
      <c r="H32" s="388" t="str">
        <f>A35</f>
        <v>西北五トレセン</v>
      </c>
      <c r="I32" s="389"/>
      <c r="J32" s="390"/>
      <c r="K32" s="388" t="str">
        <f>A36</f>
        <v>Ｔｙｌｅｒ　ＦＣ</v>
      </c>
      <c r="L32" s="389"/>
      <c r="M32" s="390"/>
      <c r="N32" s="2" t="s">
        <v>24</v>
      </c>
      <c r="O32" s="2" t="s">
        <v>25</v>
      </c>
      <c r="P32" s="5" t="s">
        <v>26</v>
      </c>
      <c r="Q32" s="159" t="s">
        <v>27</v>
      </c>
      <c r="R32" s="111" t="s">
        <v>28</v>
      </c>
      <c r="S32" s="160" t="s">
        <v>29</v>
      </c>
      <c r="T32" s="110" t="s">
        <v>30</v>
      </c>
      <c r="U32" s="159" t="s">
        <v>31</v>
      </c>
      <c r="V32" s="159" t="s">
        <v>306</v>
      </c>
    </row>
    <row r="33" spans="1:23" ht="25.5" customHeight="1">
      <c r="A33" s="16" t="s">
        <v>259</v>
      </c>
      <c r="B33" s="169"/>
      <c r="C33" s="108" t="s">
        <v>40</v>
      </c>
      <c r="D33" s="166"/>
      <c r="E33" s="164">
        <f>'予選リーグ対戦表'!E34</f>
        <v>1</v>
      </c>
      <c r="F33" s="165" t="str">
        <f>IF(E33=G33,"△",IF(E33&gt;G33,"○","●"))</f>
        <v>△</v>
      </c>
      <c r="G33" s="167">
        <f>'予選リーグ対戦表'!G34</f>
        <v>1</v>
      </c>
      <c r="H33" s="164">
        <f>'予選リーグ対戦表'!E38</f>
        <v>1</v>
      </c>
      <c r="I33" s="165" t="str">
        <f>IF(H33=J33,"△",IF(H33&gt;J33,"○","●"))</f>
        <v>△</v>
      </c>
      <c r="J33" s="167">
        <f>'予選リーグ対戦表'!G38</f>
        <v>1</v>
      </c>
      <c r="K33" s="164">
        <f>'予選リーグ対戦表'!E41</f>
        <v>3</v>
      </c>
      <c r="L33" s="165" t="str">
        <f>IF(K33=M33,"△",IF(K33&gt;M33,"○","●"))</f>
        <v>○</v>
      </c>
      <c r="M33" s="167">
        <f>'予選リーグ対戦表'!G41</f>
        <v>0</v>
      </c>
      <c r="N33" s="168">
        <v>1</v>
      </c>
      <c r="O33" s="168">
        <v>2</v>
      </c>
      <c r="P33" s="169"/>
      <c r="Q33" s="170">
        <f>N33*3+O33</f>
        <v>5</v>
      </c>
      <c r="R33" s="171">
        <f>SUM(B33,E33,H33,K33)</f>
        <v>5</v>
      </c>
      <c r="S33" s="172">
        <f>SUM(D33,G33,J33,M33)</f>
        <v>2</v>
      </c>
      <c r="T33" s="173">
        <f>R33-S33</f>
        <v>3</v>
      </c>
      <c r="U33" s="170">
        <f>RANK(W33,W33:W36,0)</f>
        <v>2</v>
      </c>
      <c r="V33" s="175">
        <v>6</v>
      </c>
      <c r="W33">
        <f>Q33*10000+T33*100+R33</f>
        <v>50305</v>
      </c>
    </row>
    <row r="34" spans="1:23" ht="25.5" customHeight="1">
      <c r="A34" s="16" t="s">
        <v>269</v>
      </c>
      <c r="B34" s="169">
        <f>G33</f>
        <v>1</v>
      </c>
      <c r="C34" s="165" t="str">
        <f>IF(B34=D34,"△",IF(B34&gt;D34,"○","●"))</f>
        <v>△</v>
      </c>
      <c r="D34" s="166">
        <f>E33</f>
        <v>1</v>
      </c>
      <c r="E34" s="169"/>
      <c r="F34" s="108" t="s">
        <v>295</v>
      </c>
      <c r="G34" s="166"/>
      <c r="H34" s="164">
        <f>'予選リーグ対戦表'!O41</f>
        <v>1</v>
      </c>
      <c r="I34" s="165" t="str">
        <f>IF(H34=J34,"△",IF(H34&gt;J34,"○","●"))</f>
        <v>○</v>
      </c>
      <c r="J34" s="167">
        <f>'予選リーグ対戦表'!Q41</f>
        <v>0</v>
      </c>
      <c r="K34" s="164">
        <f>'予選リーグ対戦表'!O38</f>
        <v>3</v>
      </c>
      <c r="L34" s="165" t="str">
        <f>IF(K34=M34,"△",IF(K34&gt;M34,"○","●"))</f>
        <v>○</v>
      </c>
      <c r="M34" s="171">
        <f>'予選リーグ対戦表'!Q38</f>
        <v>0</v>
      </c>
      <c r="N34" s="168">
        <v>2</v>
      </c>
      <c r="O34" s="168">
        <v>1</v>
      </c>
      <c r="P34" s="169"/>
      <c r="Q34" s="170">
        <f>N34*3+O34</f>
        <v>7</v>
      </c>
      <c r="R34" s="171">
        <f>SUM(B34,E34,H34,K34)</f>
        <v>5</v>
      </c>
      <c r="S34" s="172">
        <f>SUM(D34,G34,J34,M34)</f>
        <v>1</v>
      </c>
      <c r="T34" s="173">
        <f>R34-S34</f>
        <v>4</v>
      </c>
      <c r="U34" s="170">
        <f>RANK(W34,W33:W36,0)</f>
        <v>1</v>
      </c>
      <c r="V34" s="175">
        <f>V33</f>
        <v>6</v>
      </c>
      <c r="W34">
        <f>Q34*10000+T34*100+R34</f>
        <v>70405</v>
      </c>
    </row>
    <row r="35" spans="1:23" ht="25.5" customHeight="1">
      <c r="A35" s="16" t="s">
        <v>275</v>
      </c>
      <c r="B35" s="169">
        <f>J33</f>
        <v>1</v>
      </c>
      <c r="C35" s="165" t="str">
        <f>IF(B35=D35,"△",IF(B35&gt;D35,"○","●"))</f>
        <v>△</v>
      </c>
      <c r="D35" s="166">
        <f>H33</f>
        <v>1</v>
      </c>
      <c r="E35" s="169">
        <f>J34</f>
        <v>0</v>
      </c>
      <c r="F35" s="165" t="str">
        <f>IF(E35=G35,"△",IF(E35&gt;G35,"○","●"))</f>
        <v>●</v>
      </c>
      <c r="G35" s="166">
        <f>H34</f>
        <v>1</v>
      </c>
      <c r="H35" s="173"/>
      <c r="I35" s="112" t="s">
        <v>296</v>
      </c>
      <c r="J35" s="171"/>
      <c r="K35" s="164">
        <f>'予選リーグ対戦表'!O34</f>
        <v>5</v>
      </c>
      <c r="L35" s="165" t="str">
        <f>IF(K35=M35,"△",IF(K35&gt;M35,"○","●"))</f>
        <v>○</v>
      </c>
      <c r="M35" s="167">
        <f>'予選リーグ対戦表'!Q34</f>
        <v>0</v>
      </c>
      <c r="N35" s="168">
        <v>1</v>
      </c>
      <c r="O35" s="168">
        <v>1</v>
      </c>
      <c r="P35" s="169">
        <v>1</v>
      </c>
      <c r="Q35" s="170">
        <f>N35*3+O35</f>
        <v>4</v>
      </c>
      <c r="R35" s="171">
        <f>SUM(B35,E35,H35,K35)</f>
        <v>6</v>
      </c>
      <c r="S35" s="172">
        <f>SUM(D35,G35,J35,M35)</f>
        <v>2</v>
      </c>
      <c r="T35" s="173">
        <f>R35-S35</f>
        <v>4</v>
      </c>
      <c r="U35" s="170">
        <f>RANK(W35,W33:W36,0)</f>
        <v>3</v>
      </c>
      <c r="V35" s="175">
        <f>V33</f>
        <v>6</v>
      </c>
      <c r="W35">
        <f>Q35*10000+T35*100+R35</f>
        <v>40406</v>
      </c>
    </row>
    <row r="36" spans="1:23" ht="25.5" customHeight="1" thickBot="1">
      <c r="A36" s="16" t="s">
        <v>260</v>
      </c>
      <c r="B36" s="169">
        <f>M33</f>
        <v>0</v>
      </c>
      <c r="C36" s="165" t="str">
        <f>IF(B36=D36,"△",IF(B36&gt;D36,"○","●"))</f>
        <v>●</v>
      </c>
      <c r="D36" s="166">
        <f>K33</f>
        <v>3</v>
      </c>
      <c r="E36" s="169">
        <f>M34</f>
        <v>0</v>
      </c>
      <c r="F36" s="165" t="str">
        <f>IF(E36=G36,"△",IF(E36&gt;G36,"○","●"))</f>
        <v>●</v>
      </c>
      <c r="G36" s="166">
        <f>K34</f>
        <v>3</v>
      </c>
      <c r="H36" s="169">
        <f>M35</f>
        <v>0</v>
      </c>
      <c r="I36" s="165" t="str">
        <f>IF(H36=J36,"△",IF(H36&gt;J36,"○","●"))</f>
        <v>●</v>
      </c>
      <c r="J36" s="166">
        <f>K35</f>
        <v>5</v>
      </c>
      <c r="K36" s="169"/>
      <c r="L36" s="108" t="s">
        <v>297</v>
      </c>
      <c r="M36" s="166"/>
      <c r="N36" s="168"/>
      <c r="O36" s="168"/>
      <c r="P36" s="169">
        <v>3</v>
      </c>
      <c r="Q36" s="176">
        <f>N36*3+O36</f>
        <v>0</v>
      </c>
      <c r="R36" s="171">
        <f>SUM(B36,E36,H36,K36)</f>
        <v>0</v>
      </c>
      <c r="S36" s="172">
        <f>SUM(D36,G36,J36,M36)</f>
        <v>11</v>
      </c>
      <c r="T36" s="173">
        <f>R36-S36</f>
        <v>-11</v>
      </c>
      <c r="U36" s="176">
        <f>RANK(W36,W33:W36,0)</f>
        <v>4</v>
      </c>
      <c r="V36" s="178">
        <f>V33</f>
        <v>6</v>
      </c>
      <c r="W36">
        <f>Q36*10000+T36*100+R36</f>
        <v>-1100</v>
      </c>
    </row>
    <row r="37" spans="1:21" ht="12" customHeight="1">
      <c r="A37" s="20"/>
      <c r="B37" s="7"/>
      <c r="C37" s="109"/>
      <c r="D37" s="7"/>
      <c r="E37" s="162" t="s">
        <v>308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158"/>
      <c r="R37" s="158"/>
      <c r="S37" s="158"/>
      <c r="T37" s="158"/>
      <c r="U37" s="158"/>
    </row>
    <row r="38" spans="1:21" ht="21.75" customHeight="1" thickBot="1">
      <c r="A38" s="22" t="s">
        <v>36</v>
      </c>
      <c r="B38" s="7"/>
      <c r="C38" s="109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158"/>
      <c r="R38" s="158"/>
      <c r="S38" s="158"/>
      <c r="T38" s="158"/>
      <c r="U38" s="158"/>
    </row>
    <row r="39" spans="1:22" ht="25.5" customHeight="1">
      <c r="A39" s="16" t="s">
        <v>23</v>
      </c>
      <c r="B39" s="388" t="str">
        <f>A40</f>
        <v>福島県南トレセンＦＣ</v>
      </c>
      <c r="C39" s="389"/>
      <c r="D39" s="390"/>
      <c r="E39" s="388" t="str">
        <f>A41</f>
        <v>ＦＣ．セレスタ</v>
      </c>
      <c r="F39" s="389"/>
      <c r="G39" s="390"/>
      <c r="H39" s="388" t="str">
        <f>A42</f>
        <v>盛岡地区トレセン</v>
      </c>
      <c r="I39" s="389"/>
      <c r="J39" s="390"/>
      <c r="K39" s="388" t="str">
        <f>A43</f>
        <v>いわきＴＣ</v>
      </c>
      <c r="L39" s="389"/>
      <c r="M39" s="390"/>
      <c r="N39" s="2" t="s">
        <v>24</v>
      </c>
      <c r="O39" s="2" t="s">
        <v>25</v>
      </c>
      <c r="P39" s="5" t="s">
        <v>26</v>
      </c>
      <c r="Q39" s="159" t="s">
        <v>27</v>
      </c>
      <c r="R39" s="111" t="s">
        <v>28</v>
      </c>
      <c r="S39" s="160" t="s">
        <v>29</v>
      </c>
      <c r="T39" s="110" t="s">
        <v>30</v>
      </c>
      <c r="U39" s="159" t="s">
        <v>31</v>
      </c>
      <c r="V39" s="161" t="s">
        <v>306</v>
      </c>
    </row>
    <row r="40" spans="1:23" ht="25.5" customHeight="1">
      <c r="A40" s="26" t="s">
        <v>268</v>
      </c>
      <c r="B40" s="169"/>
      <c r="C40" s="108" t="s">
        <v>40</v>
      </c>
      <c r="D40" s="166"/>
      <c r="E40" s="164">
        <f>'予選リーグ対戦表'!E33</f>
        <v>0</v>
      </c>
      <c r="F40" s="165" t="str">
        <f>IF(E40=G40,"△",IF(E40&gt;G40,"○","●"))</f>
        <v>●</v>
      </c>
      <c r="G40" s="167">
        <f>'予選リーグ対戦表'!G33</f>
        <v>1</v>
      </c>
      <c r="H40" s="164">
        <f>'予選リーグ対戦表'!E37</f>
        <v>0</v>
      </c>
      <c r="I40" s="165" t="str">
        <f>IF(H40=J40,"△",IF(H40&gt;J40,"○","●"))</f>
        <v>●</v>
      </c>
      <c r="J40" s="167">
        <f>'予選リーグ対戦表'!G37</f>
        <v>7</v>
      </c>
      <c r="K40" s="164">
        <f>'予選リーグ対戦表'!E40</f>
        <v>1</v>
      </c>
      <c r="L40" s="165" t="str">
        <f>IF(K40=M40,"△",IF(K40&gt;M40,"○","●"))</f>
        <v>△</v>
      </c>
      <c r="M40" s="167">
        <f>'予選リーグ対戦表'!G40</f>
        <v>1</v>
      </c>
      <c r="N40" s="168"/>
      <c r="O40" s="168">
        <v>1</v>
      </c>
      <c r="P40" s="169">
        <v>2</v>
      </c>
      <c r="Q40" s="170">
        <f>N40*3+O40</f>
        <v>1</v>
      </c>
      <c r="R40" s="171">
        <f>SUM(B40,E40,H40,K40)</f>
        <v>1</v>
      </c>
      <c r="S40" s="172">
        <f>SUM(D40,G40,J40,M40)</f>
        <v>9</v>
      </c>
      <c r="T40" s="173">
        <f>R40-S40</f>
        <v>-8</v>
      </c>
      <c r="U40" s="170">
        <f>RANK(W40,W40:W43,0)</f>
        <v>4</v>
      </c>
      <c r="V40" s="180">
        <v>4</v>
      </c>
      <c r="W40">
        <f>Q40*10000+T40*100+R40</f>
        <v>9201</v>
      </c>
    </row>
    <row r="41" spans="1:23" ht="25.5" customHeight="1">
      <c r="A41" s="16" t="s">
        <v>202</v>
      </c>
      <c r="B41" s="169">
        <f>G40</f>
        <v>1</v>
      </c>
      <c r="C41" s="165" t="str">
        <f>IF(B41=D41,"△",IF(B41&gt;D41,"○","●"))</f>
        <v>○</v>
      </c>
      <c r="D41" s="166">
        <f>E40</f>
        <v>0</v>
      </c>
      <c r="E41" s="169"/>
      <c r="F41" s="108" t="s">
        <v>295</v>
      </c>
      <c r="G41" s="166"/>
      <c r="H41" s="164">
        <f>'予選リーグ対戦表'!O40</f>
        <v>2</v>
      </c>
      <c r="I41" s="165" t="str">
        <f>IF(H41=J41,"△",IF(H41&gt;J41,"○","●"))</f>
        <v>○</v>
      </c>
      <c r="J41" s="167">
        <f>'予選リーグ対戦表'!Q40</f>
        <v>1</v>
      </c>
      <c r="K41" s="164">
        <f>'予選リーグ対戦表'!O37</f>
        <v>4</v>
      </c>
      <c r="L41" s="165" t="str">
        <f>IF(K41=M41,"△",IF(K41&gt;M41,"○","●"))</f>
        <v>○</v>
      </c>
      <c r="M41" s="167">
        <f>'予選リーグ対戦表'!Q37</f>
        <v>0</v>
      </c>
      <c r="N41" s="168">
        <v>3</v>
      </c>
      <c r="O41" s="168"/>
      <c r="P41" s="169"/>
      <c r="Q41" s="170">
        <f>N41*3+O41</f>
        <v>9</v>
      </c>
      <c r="R41" s="171">
        <f>SUM(B41,E41,H41,K41)</f>
        <v>7</v>
      </c>
      <c r="S41" s="172">
        <f>SUM(D41,G41,J41,M41)</f>
        <v>1</v>
      </c>
      <c r="T41" s="173">
        <f>R41-S41</f>
        <v>6</v>
      </c>
      <c r="U41" s="170">
        <f>RANK(W41,W40:W43,0)</f>
        <v>1</v>
      </c>
      <c r="V41" s="180">
        <f>V40</f>
        <v>4</v>
      </c>
      <c r="W41">
        <f>Q41*10000+T41*100+R41</f>
        <v>90607</v>
      </c>
    </row>
    <row r="42" spans="1:23" ht="25.5" customHeight="1">
      <c r="A42" s="16" t="s">
        <v>251</v>
      </c>
      <c r="B42" s="169">
        <f>J40</f>
        <v>7</v>
      </c>
      <c r="C42" s="165" t="str">
        <f>IF(B42=D42,"△",IF(B42&gt;D42,"○","●"))</f>
        <v>○</v>
      </c>
      <c r="D42" s="166">
        <f>H40</f>
        <v>0</v>
      </c>
      <c r="E42" s="169">
        <f>J41</f>
        <v>1</v>
      </c>
      <c r="F42" s="165" t="str">
        <f>IF(E42=G42,"△",IF(E42&gt;G42,"○","●"))</f>
        <v>●</v>
      </c>
      <c r="G42" s="166">
        <f>H41</f>
        <v>2</v>
      </c>
      <c r="H42" s="173"/>
      <c r="I42" s="112" t="s">
        <v>296</v>
      </c>
      <c r="J42" s="171"/>
      <c r="K42" s="164">
        <f>'予選リーグ対戦表'!O33</f>
        <v>2</v>
      </c>
      <c r="L42" s="165" t="str">
        <f>IF(K42=M42,"△",IF(K42&gt;M42,"○","●"))</f>
        <v>○</v>
      </c>
      <c r="M42" s="167">
        <f>'予選リーグ対戦表'!Q33</f>
        <v>0</v>
      </c>
      <c r="N42" s="168">
        <v>2</v>
      </c>
      <c r="O42" s="168"/>
      <c r="P42" s="169">
        <v>1</v>
      </c>
      <c r="Q42" s="170">
        <f>N42*3+O42</f>
        <v>6</v>
      </c>
      <c r="R42" s="171">
        <f>SUM(B42,E42,H42,K42)</f>
        <v>10</v>
      </c>
      <c r="S42" s="172">
        <f>SUM(D42,G42,J42,M42)</f>
        <v>2</v>
      </c>
      <c r="T42" s="173">
        <f>R42-S42</f>
        <v>8</v>
      </c>
      <c r="U42" s="170">
        <f>RANK(W42,W40:W43,0)</f>
        <v>2</v>
      </c>
      <c r="V42" s="180">
        <f>V40</f>
        <v>4</v>
      </c>
      <c r="W42">
        <f>Q42*10000+T42*100+R42</f>
        <v>60810</v>
      </c>
    </row>
    <row r="43" spans="1:23" ht="25.5" customHeight="1" thickBot="1">
      <c r="A43" s="16" t="s">
        <v>274</v>
      </c>
      <c r="B43" s="169">
        <f>M40</f>
        <v>1</v>
      </c>
      <c r="C43" s="165" t="str">
        <f>IF(B43=D43,"△",IF(B43&gt;D43,"○","●"))</f>
        <v>△</v>
      </c>
      <c r="D43" s="166">
        <f>K40</f>
        <v>1</v>
      </c>
      <c r="E43" s="169">
        <f>M41</f>
        <v>0</v>
      </c>
      <c r="F43" s="165" t="str">
        <f>IF(E43=G43,"△",IF(E43&gt;G43,"○","●"))</f>
        <v>●</v>
      </c>
      <c r="G43" s="166">
        <f>K41</f>
        <v>4</v>
      </c>
      <c r="H43" s="169">
        <f>M42</f>
        <v>0</v>
      </c>
      <c r="I43" s="165" t="str">
        <f>IF(H43=J43,"△",IF(H43&gt;J43,"○","●"))</f>
        <v>●</v>
      </c>
      <c r="J43" s="166">
        <f>K42</f>
        <v>2</v>
      </c>
      <c r="K43" s="169"/>
      <c r="L43" s="108" t="s">
        <v>297</v>
      </c>
      <c r="M43" s="166"/>
      <c r="N43" s="168"/>
      <c r="O43" s="168">
        <v>1</v>
      </c>
      <c r="P43" s="169">
        <v>2</v>
      </c>
      <c r="Q43" s="176">
        <f>N43*3+O43</f>
        <v>1</v>
      </c>
      <c r="R43" s="171">
        <f>SUM(B43,E43,H43,K43)</f>
        <v>1</v>
      </c>
      <c r="S43" s="172">
        <f>SUM(D43,G43,J43,M43)</f>
        <v>7</v>
      </c>
      <c r="T43" s="173">
        <f>R43-S43</f>
        <v>-6</v>
      </c>
      <c r="U43" s="176">
        <f>RANK(W43,W40:W43,0)</f>
        <v>3</v>
      </c>
      <c r="V43" s="181">
        <f>V40</f>
        <v>4</v>
      </c>
      <c r="W43">
        <f>Q43*10000+T43*100+R43</f>
        <v>9401</v>
      </c>
    </row>
    <row r="44" spans="1:21" ht="10.5" customHeight="1">
      <c r="A44" s="20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1:21" ht="10.5" customHeight="1">
      <c r="A45" s="20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</sheetData>
  <sheetProtection/>
  <mergeCells count="26">
    <mergeCell ref="B11:D11"/>
    <mergeCell ref="E11:G11"/>
    <mergeCell ref="H11:J11"/>
    <mergeCell ref="K11:M11"/>
    <mergeCell ref="X11:AK11"/>
    <mergeCell ref="Q1:U1"/>
    <mergeCell ref="B4:D4"/>
    <mergeCell ref="E4:G4"/>
    <mergeCell ref="H4:J4"/>
    <mergeCell ref="K4:M4"/>
    <mergeCell ref="B25:D25"/>
    <mergeCell ref="E25:G25"/>
    <mergeCell ref="H25:J25"/>
    <mergeCell ref="K25:M25"/>
    <mergeCell ref="B18:D18"/>
    <mergeCell ref="E18:G18"/>
    <mergeCell ref="H18:J18"/>
    <mergeCell ref="K18:M18"/>
    <mergeCell ref="B39:D39"/>
    <mergeCell ref="E39:G39"/>
    <mergeCell ref="H39:J39"/>
    <mergeCell ref="K39:M39"/>
    <mergeCell ref="B32:D32"/>
    <mergeCell ref="E32:G32"/>
    <mergeCell ref="H32:J32"/>
    <mergeCell ref="K32:M32"/>
  </mergeCells>
  <printOptions/>
  <pageMargins left="0" right="0" top="0.5511811023622047" bottom="0" header="0.2755905511811024" footer="0.15748031496062992"/>
  <pageSetup horizontalDpi="600" verticalDpi="600" orientation="portrait" paperSize="9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T133"/>
  <sheetViews>
    <sheetView tabSelected="1" zoomScale="115" zoomScaleNormal="115" workbookViewId="0" topLeftCell="A1">
      <selection activeCell="AD32" sqref="AD32"/>
    </sheetView>
  </sheetViews>
  <sheetFormatPr defaultColWidth="9.00390625" defaultRowHeight="13.5"/>
  <cols>
    <col min="1" max="1" width="4.00390625" style="41" customWidth="1"/>
    <col min="2" max="4" width="3.125" style="41" customWidth="1"/>
    <col min="5" max="6" width="2.125" style="41" customWidth="1"/>
    <col min="7" max="8" width="3.125" style="41" customWidth="1"/>
    <col min="9" max="10" width="2.125" style="41" customWidth="1"/>
    <col min="11" max="12" width="3.125" style="41" customWidth="1"/>
    <col min="13" max="14" width="2.125" style="41" customWidth="1"/>
    <col min="15" max="16" width="3.125" style="41" customWidth="1"/>
    <col min="17" max="18" width="2.125" style="41" customWidth="1"/>
    <col min="19" max="20" width="3.125" style="41" customWidth="1"/>
    <col min="21" max="22" width="2.125" style="41" customWidth="1"/>
    <col min="23" max="24" width="3.125" style="41" customWidth="1"/>
    <col min="25" max="26" width="2.625" style="41" customWidth="1"/>
    <col min="27" max="27" width="3.625" style="41" customWidth="1"/>
    <col min="28" max="28" width="7.25390625" style="41" customWidth="1"/>
    <col min="29" max="29" width="5.125" style="41" customWidth="1"/>
    <col min="30" max="30" width="10.625" style="41" customWidth="1"/>
    <col min="31" max="33" width="2.625" style="41" customWidth="1"/>
    <col min="34" max="34" width="10.625" style="41" customWidth="1"/>
    <col min="35" max="102" width="4.50390625" style="41" customWidth="1"/>
    <col min="103" max="16384" width="9.00390625" style="41" customWidth="1"/>
  </cols>
  <sheetData>
    <row r="1" ht="15.75" customHeight="1"/>
    <row r="2" spans="2:34" s="43" customFormat="1" ht="23.25" customHeight="1">
      <c r="B2" s="42" t="s">
        <v>174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AB2" s="409" t="s">
        <v>266</v>
      </c>
      <c r="AC2" s="409"/>
      <c r="AD2" s="409"/>
      <c r="AE2" s="106"/>
      <c r="AF2" s="106"/>
      <c r="AG2" s="106"/>
      <c r="AH2" s="106"/>
    </row>
    <row r="3" spans="2:15" s="43" customFormat="1" ht="19.5" customHeight="1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2:34" s="43" customFormat="1" ht="16.5" customHeight="1">
      <c r="B4" s="30"/>
      <c r="C4" s="465" t="s">
        <v>282</v>
      </c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464"/>
      <c r="S4" s="464"/>
      <c r="T4" s="464"/>
      <c r="U4" s="464"/>
      <c r="V4" s="464"/>
      <c r="W4" s="464"/>
      <c r="X4" s="464"/>
      <c r="Y4" s="464"/>
      <c r="Z4" s="464"/>
      <c r="AA4" s="464"/>
      <c r="AB4" s="464"/>
      <c r="AC4" s="464"/>
      <c r="AD4" s="464"/>
      <c r="AE4" s="101"/>
      <c r="AF4" s="101"/>
      <c r="AG4" s="101"/>
      <c r="AH4" s="101"/>
    </row>
    <row r="5" spans="3:34" ht="16.5" customHeight="1">
      <c r="C5" s="101" t="s">
        <v>59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</row>
    <row r="6" spans="3:34" ht="16.5" customHeight="1">
      <c r="C6" s="464" t="s">
        <v>283</v>
      </c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4"/>
      <c r="Q6" s="464"/>
      <c r="R6" s="464"/>
      <c r="S6" s="464"/>
      <c r="T6" s="464"/>
      <c r="U6" s="464"/>
      <c r="V6" s="464"/>
      <c r="W6" s="464"/>
      <c r="X6" s="464"/>
      <c r="Y6" s="464"/>
      <c r="Z6" s="464"/>
      <c r="AA6" s="464"/>
      <c r="AB6" s="464"/>
      <c r="AC6" s="464"/>
      <c r="AD6" s="464"/>
      <c r="AE6" s="101"/>
      <c r="AF6" s="101"/>
      <c r="AG6" s="101"/>
      <c r="AH6" s="101"/>
    </row>
    <row r="8" spans="2:18" ht="14.25">
      <c r="B8" s="43"/>
      <c r="I8" s="429" t="s">
        <v>176</v>
      </c>
      <c r="J8" s="430"/>
      <c r="K8" s="430"/>
      <c r="L8" s="430"/>
      <c r="M8" s="430"/>
      <c r="N8" s="430"/>
      <c r="O8" s="430"/>
      <c r="P8" s="430"/>
      <c r="Q8" s="430"/>
      <c r="R8" s="431"/>
    </row>
    <row r="9" spans="9:18" ht="13.5">
      <c r="I9" s="432"/>
      <c r="J9" s="433"/>
      <c r="K9" s="433"/>
      <c r="L9" s="433"/>
      <c r="M9" s="433"/>
      <c r="N9" s="433"/>
      <c r="O9" s="433"/>
      <c r="P9" s="433"/>
      <c r="Q9" s="433"/>
      <c r="R9" s="434"/>
    </row>
    <row r="11" spans="6:35" ht="16.5" customHeight="1" thickBot="1">
      <c r="F11" s="118">
        <f>AE28</f>
        <v>0</v>
      </c>
      <c r="G11" s="241"/>
      <c r="H11" s="241"/>
      <c r="I11" s="241"/>
      <c r="J11" s="241"/>
      <c r="K11" s="241"/>
      <c r="L11" s="247"/>
      <c r="M11" s="248"/>
      <c r="N11" s="246"/>
      <c r="O11" s="122" t="s">
        <v>318</v>
      </c>
      <c r="P11" s="123"/>
      <c r="Q11" s="123"/>
      <c r="R11" s="123"/>
      <c r="S11" s="123"/>
      <c r="T11" s="123"/>
      <c r="U11" s="126">
        <f>AG28</f>
        <v>0</v>
      </c>
      <c r="V11" s="118"/>
      <c r="AA11" s="398" t="s">
        <v>60</v>
      </c>
      <c r="AB11" s="414"/>
      <c r="AC11" s="405" t="s">
        <v>143</v>
      </c>
      <c r="AD11" s="414"/>
      <c r="AE11" s="414"/>
      <c r="AF11" s="414"/>
      <c r="AG11" s="414"/>
      <c r="AH11" s="414"/>
      <c r="AI11" s="414"/>
    </row>
    <row r="12" spans="3:35" ht="16.5" customHeight="1" thickTop="1">
      <c r="C12" s="46"/>
      <c r="D12" s="59"/>
      <c r="E12" s="59"/>
      <c r="F12" s="190"/>
      <c r="G12" s="425" t="s">
        <v>66</v>
      </c>
      <c r="H12" s="425"/>
      <c r="I12" s="425"/>
      <c r="J12" s="425"/>
      <c r="K12" s="425"/>
      <c r="L12" s="425"/>
      <c r="M12" s="425"/>
      <c r="N12" s="443"/>
      <c r="O12" s="443"/>
      <c r="P12" s="443"/>
      <c r="Q12" s="443"/>
      <c r="R12" s="443"/>
      <c r="S12" s="443"/>
      <c r="T12" s="443"/>
      <c r="U12" s="184"/>
      <c r="V12" s="59"/>
      <c r="W12" s="59"/>
      <c r="AA12" s="399"/>
      <c r="AB12" s="399"/>
      <c r="AC12" s="399"/>
      <c r="AD12" s="399"/>
      <c r="AE12" s="399"/>
      <c r="AF12" s="399"/>
      <c r="AG12" s="399"/>
      <c r="AH12" s="399"/>
      <c r="AI12" s="399"/>
    </row>
    <row r="13" spans="3:35" ht="16.5" customHeight="1">
      <c r="C13" s="46"/>
      <c r="D13" s="59"/>
      <c r="E13" s="59"/>
      <c r="F13" s="190"/>
      <c r="G13" s="49"/>
      <c r="H13" s="441" t="s">
        <v>144</v>
      </c>
      <c r="I13" s="441"/>
      <c r="J13" s="441"/>
      <c r="K13" s="441"/>
      <c r="L13" s="441"/>
      <c r="M13" s="441"/>
      <c r="N13" s="441"/>
      <c r="O13" s="441"/>
      <c r="P13" s="441"/>
      <c r="Q13" s="441"/>
      <c r="R13" s="441"/>
      <c r="S13" s="441"/>
      <c r="T13" s="49"/>
      <c r="U13" s="184"/>
      <c r="V13" s="59"/>
      <c r="W13" s="59"/>
      <c r="AA13" s="452" t="s">
        <v>61</v>
      </c>
      <c r="AB13" s="459" t="s">
        <v>62</v>
      </c>
      <c r="AC13" s="461" t="s">
        <v>63</v>
      </c>
      <c r="AD13" s="466" t="s">
        <v>64</v>
      </c>
      <c r="AE13" s="467"/>
      <c r="AF13" s="467"/>
      <c r="AG13" s="467"/>
      <c r="AH13" s="468"/>
      <c r="AI13" s="456" t="s">
        <v>65</v>
      </c>
    </row>
    <row r="14" spans="3:35" ht="16.5" customHeight="1" thickBot="1">
      <c r="C14" s="116"/>
      <c r="D14" s="114"/>
      <c r="E14" s="114"/>
      <c r="F14" s="205"/>
      <c r="G14" s="116"/>
      <c r="H14" s="116"/>
      <c r="I14" s="116"/>
      <c r="J14" s="116"/>
      <c r="K14" s="116">
        <f>AE26</f>
        <v>0</v>
      </c>
      <c r="L14" s="50"/>
      <c r="M14" s="50"/>
      <c r="N14" s="235"/>
      <c r="O14" s="236"/>
      <c r="P14" s="125">
        <f>AG26</f>
        <v>1</v>
      </c>
      <c r="Q14" s="116"/>
      <c r="R14" s="116"/>
      <c r="S14" s="116"/>
      <c r="T14" s="114"/>
      <c r="U14" s="211"/>
      <c r="V14" s="114"/>
      <c r="W14" s="114"/>
      <c r="X14" s="118"/>
      <c r="Y14" s="118"/>
      <c r="AA14" s="453"/>
      <c r="AB14" s="460"/>
      <c r="AC14" s="462"/>
      <c r="AD14" s="469"/>
      <c r="AE14" s="470"/>
      <c r="AF14" s="470"/>
      <c r="AG14" s="470"/>
      <c r="AH14" s="471"/>
      <c r="AI14" s="457"/>
    </row>
    <row r="15" spans="3:35" ht="16.5" customHeight="1" thickBot="1" thickTop="1">
      <c r="C15" s="116">
        <f>AE20</f>
        <v>1</v>
      </c>
      <c r="D15" s="192"/>
      <c r="E15" s="192"/>
      <c r="F15" s="193"/>
      <c r="G15" s="120"/>
      <c r="H15" s="114"/>
      <c r="I15" s="114"/>
      <c r="J15" s="120">
        <f>AG20</f>
        <v>0</v>
      </c>
      <c r="K15" s="116"/>
      <c r="L15" s="458" t="s">
        <v>69</v>
      </c>
      <c r="M15" s="443"/>
      <c r="N15" s="425"/>
      <c r="O15" s="425"/>
      <c r="P15" s="211"/>
      <c r="Q15" s="114">
        <f>AE47</f>
        <v>0</v>
      </c>
      <c r="R15" s="114"/>
      <c r="S15" s="114"/>
      <c r="T15" s="114"/>
      <c r="U15" s="185"/>
      <c r="V15" s="186"/>
      <c r="W15" s="192"/>
      <c r="X15" s="124">
        <f>AG47</f>
        <v>2</v>
      </c>
      <c r="Y15" s="118"/>
      <c r="AA15" s="398">
        <v>1</v>
      </c>
      <c r="AB15" s="392">
        <v>0.3958333333333333</v>
      </c>
      <c r="AC15" s="401" t="s">
        <v>67</v>
      </c>
      <c r="AD15" s="410" t="s">
        <v>180</v>
      </c>
      <c r="AE15" s="411"/>
      <c r="AF15" s="411"/>
      <c r="AG15" s="411"/>
      <c r="AH15" s="412"/>
      <c r="AI15" s="401" t="s">
        <v>68</v>
      </c>
    </row>
    <row r="16" spans="3:35" ht="16.5" customHeight="1" thickTop="1">
      <c r="C16" s="190"/>
      <c r="D16" s="425" t="s">
        <v>72</v>
      </c>
      <c r="E16" s="425"/>
      <c r="F16" s="425"/>
      <c r="G16" s="443"/>
      <c r="H16" s="443"/>
      <c r="I16" s="443"/>
      <c r="J16" s="184"/>
      <c r="K16" s="59"/>
      <c r="L16" s="455" t="s">
        <v>144</v>
      </c>
      <c r="M16" s="441"/>
      <c r="N16" s="441"/>
      <c r="O16" s="441"/>
      <c r="P16" s="182"/>
      <c r="Q16" s="190"/>
      <c r="R16" s="443" t="s">
        <v>73</v>
      </c>
      <c r="S16" s="443"/>
      <c r="T16" s="443"/>
      <c r="U16" s="425"/>
      <c r="V16" s="425"/>
      <c r="W16" s="425"/>
      <c r="X16" s="214"/>
      <c r="Y16" s="44"/>
      <c r="AA16" s="399"/>
      <c r="AB16" s="399"/>
      <c r="AC16" s="399"/>
      <c r="AD16" s="187" t="str">
        <f>G22</f>
        <v>福島県北選抜</v>
      </c>
      <c r="AE16" s="189">
        <v>0</v>
      </c>
      <c r="AF16" s="113" t="s">
        <v>9</v>
      </c>
      <c r="AG16" s="189">
        <v>1</v>
      </c>
      <c r="AH16" s="208" t="str">
        <f>K22</f>
        <v>いわき選抜Ｕ－１２</v>
      </c>
      <c r="AI16" s="399"/>
    </row>
    <row r="17" spans="3:35" ht="16.5" customHeight="1">
      <c r="C17" s="190"/>
      <c r="D17" s="441" t="s">
        <v>144</v>
      </c>
      <c r="E17" s="441"/>
      <c r="F17" s="441"/>
      <c r="G17" s="441"/>
      <c r="H17" s="441"/>
      <c r="I17" s="441"/>
      <c r="J17" s="182"/>
      <c r="K17" s="59"/>
      <c r="L17" s="46"/>
      <c r="M17" s="46"/>
      <c r="N17" s="46"/>
      <c r="O17" s="46"/>
      <c r="P17" s="59"/>
      <c r="Q17" s="190"/>
      <c r="R17" s="441" t="s">
        <v>145</v>
      </c>
      <c r="S17" s="441"/>
      <c r="T17" s="441"/>
      <c r="U17" s="441"/>
      <c r="V17" s="441"/>
      <c r="W17" s="441"/>
      <c r="X17" s="215"/>
      <c r="Y17" s="57"/>
      <c r="Z17" s="44"/>
      <c r="AA17" s="398">
        <v>2</v>
      </c>
      <c r="AB17" s="392">
        <v>0.4270833333333333</v>
      </c>
      <c r="AC17" s="401" t="s">
        <v>68</v>
      </c>
      <c r="AD17" s="406" t="s">
        <v>181</v>
      </c>
      <c r="AE17" s="407"/>
      <c r="AF17" s="407"/>
      <c r="AG17" s="407"/>
      <c r="AH17" s="408"/>
      <c r="AI17" s="401" t="s">
        <v>67</v>
      </c>
    </row>
    <row r="18" spans="3:35" ht="16.5" customHeight="1" thickBot="1">
      <c r="C18" s="206"/>
      <c r="D18" s="54"/>
      <c r="E18" s="54"/>
      <c r="F18" s="47"/>
      <c r="G18" s="114">
        <f>AE16</f>
        <v>0</v>
      </c>
      <c r="H18" s="119"/>
      <c r="I18" s="119"/>
      <c r="J18" s="185"/>
      <c r="K18" s="186"/>
      <c r="L18" s="125">
        <f>AG16</f>
        <v>1</v>
      </c>
      <c r="M18" s="116"/>
      <c r="N18" s="116"/>
      <c r="O18" s="116">
        <f>AE43</f>
        <v>2</v>
      </c>
      <c r="P18" s="192"/>
      <c r="Q18" s="193"/>
      <c r="R18" s="119"/>
      <c r="S18" s="115"/>
      <c r="T18" s="120">
        <f>AG43</f>
        <v>1</v>
      </c>
      <c r="U18" s="114"/>
      <c r="V18" s="47"/>
      <c r="W18" s="212"/>
      <c r="X18" s="216"/>
      <c r="Y18" s="45"/>
      <c r="Z18" s="44"/>
      <c r="AA18" s="399"/>
      <c r="AB18" s="399"/>
      <c r="AC18" s="399"/>
      <c r="AD18" s="187" t="str">
        <f>G49</f>
        <v>下都賀ＴＣ</v>
      </c>
      <c r="AE18" s="189">
        <v>1</v>
      </c>
      <c r="AF18" s="200" t="s">
        <v>309</v>
      </c>
      <c r="AG18" s="189">
        <v>1</v>
      </c>
      <c r="AH18" s="208" t="str">
        <f>K49</f>
        <v>秋田ザウルス</v>
      </c>
      <c r="AI18" s="399"/>
    </row>
    <row r="19" spans="2:35" ht="16.5" customHeight="1" thickTop="1">
      <c r="B19" s="44"/>
      <c r="C19" s="190"/>
      <c r="D19" s="59"/>
      <c r="E19" s="59"/>
      <c r="F19" s="46"/>
      <c r="G19" s="48"/>
      <c r="H19" s="458" t="s">
        <v>78</v>
      </c>
      <c r="I19" s="443"/>
      <c r="J19" s="425"/>
      <c r="K19" s="425"/>
      <c r="L19" s="182"/>
      <c r="M19" s="47"/>
      <c r="N19" s="47"/>
      <c r="O19" s="190"/>
      <c r="P19" s="425" t="s">
        <v>79</v>
      </c>
      <c r="Q19" s="425"/>
      <c r="R19" s="443"/>
      <c r="S19" s="444"/>
      <c r="T19" s="52"/>
      <c r="U19" s="47"/>
      <c r="V19" s="47"/>
      <c r="W19" s="213"/>
      <c r="X19" s="214"/>
      <c r="Y19" s="44"/>
      <c r="Z19" s="61"/>
      <c r="AA19" s="398">
        <v>3</v>
      </c>
      <c r="AB19" s="392">
        <v>0.4583333333333333</v>
      </c>
      <c r="AC19" s="401" t="s">
        <v>70</v>
      </c>
      <c r="AD19" s="406" t="s">
        <v>182</v>
      </c>
      <c r="AE19" s="407"/>
      <c r="AF19" s="407"/>
      <c r="AG19" s="407"/>
      <c r="AH19" s="408"/>
      <c r="AI19" s="404" t="s">
        <v>71</v>
      </c>
    </row>
    <row r="20" spans="2:35" ht="16.5" customHeight="1" thickBot="1">
      <c r="B20" s="44"/>
      <c r="C20" s="207"/>
      <c r="D20" s="59"/>
      <c r="E20" s="59"/>
      <c r="F20" s="46"/>
      <c r="G20" s="48"/>
      <c r="H20" s="455" t="s">
        <v>144</v>
      </c>
      <c r="I20" s="441"/>
      <c r="J20" s="441"/>
      <c r="K20" s="441"/>
      <c r="L20" s="183"/>
      <c r="M20" s="78"/>
      <c r="N20" s="78"/>
      <c r="O20" s="191"/>
      <c r="P20" s="441" t="s">
        <v>145</v>
      </c>
      <c r="Q20" s="441"/>
      <c r="R20" s="441"/>
      <c r="S20" s="442"/>
      <c r="T20" s="52"/>
      <c r="U20" s="47"/>
      <c r="V20" s="47"/>
      <c r="W20" s="212"/>
      <c r="X20" s="217"/>
      <c r="Y20" s="62"/>
      <c r="Z20" s="63"/>
      <c r="AA20" s="399"/>
      <c r="AB20" s="399"/>
      <c r="AC20" s="399"/>
      <c r="AD20" s="187" t="str">
        <f>C22</f>
        <v>会津選抜Ｕ－１２</v>
      </c>
      <c r="AE20" s="189">
        <v>1</v>
      </c>
      <c r="AF20" s="113" t="s">
        <v>9</v>
      </c>
      <c r="AG20" s="189">
        <v>0</v>
      </c>
      <c r="AH20" s="208" t="str">
        <f>AH16</f>
        <v>いわき選抜Ｕ－１２</v>
      </c>
      <c r="AI20" s="399"/>
    </row>
    <row r="21" spans="2:35" ht="16.5" customHeight="1" thickBot="1">
      <c r="B21" s="44"/>
      <c r="C21" s="446" t="s">
        <v>276</v>
      </c>
      <c r="D21" s="447"/>
      <c r="E21" s="64"/>
      <c r="F21" s="61"/>
      <c r="G21" s="446" t="s">
        <v>280</v>
      </c>
      <c r="H21" s="447"/>
      <c r="I21" s="65"/>
      <c r="J21" s="66"/>
      <c r="K21" s="446" t="s">
        <v>277</v>
      </c>
      <c r="L21" s="447"/>
      <c r="M21" s="65"/>
      <c r="N21" s="66"/>
      <c r="O21" s="446" t="s">
        <v>278</v>
      </c>
      <c r="P21" s="447"/>
      <c r="Q21" s="65"/>
      <c r="R21" s="66"/>
      <c r="S21" s="446" t="s">
        <v>279</v>
      </c>
      <c r="T21" s="447"/>
      <c r="U21" s="64"/>
      <c r="V21" s="44"/>
      <c r="W21" s="446" t="s">
        <v>281</v>
      </c>
      <c r="X21" s="447"/>
      <c r="Y21" s="64"/>
      <c r="Z21" s="63"/>
      <c r="AA21" s="398">
        <v>4</v>
      </c>
      <c r="AB21" s="392">
        <v>0.4895833333333333</v>
      </c>
      <c r="AC21" s="401" t="s">
        <v>71</v>
      </c>
      <c r="AD21" s="406" t="s">
        <v>183</v>
      </c>
      <c r="AE21" s="407"/>
      <c r="AF21" s="407"/>
      <c r="AG21" s="407"/>
      <c r="AH21" s="408"/>
      <c r="AI21" s="404" t="s">
        <v>70</v>
      </c>
    </row>
    <row r="22" spans="2:35" ht="16.5" customHeight="1">
      <c r="B22" s="67"/>
      <c r="C22" s="435" t="str">
        <f>'予選リーグ勝敗表'!A12</f>
        <v>会津選抜Ｕ－１２</v>
      </c>
      <c r="D22" s="436"/>
      <c r="E22" s="68"/>
      <c r="F22" s="63"/>
      <c r="G22" s="435" t="str">
        <f>'予選リーグ勝敗表'!A26</f>
        <v>福島県北選抜</v>
      </c>
      <c r="H22" s="436"/>
      <c r="I22" s="69"/>
      <c r="J22" s="70"/>
      <c r="K22" s="435" t="str">
        <f>'予選リーグ勝敗表'!A5</f>
        <v>いわき選抜Ｕ－１２</v>
      </c>
      <c r="L22" s="436"/>
      <c r="M22" s="69"/>
      <c r="N22" s="70"/>
      <c r="O22" s="435" t="str">
        <f>'予選リーグ勝敗表'!A41</f>
        <v>ＦＣ．セレスタ</v>
      </c>
      <c r="P22" s="436"/>
      <c r="Q22" s="69"/>
      <c r="R22" s="70"/>
      <c r="S22" s="435" t="str">
        <f>'予選リーグ勝敗表'!A19</f>
        <v>県中トレセン</v>
      </c>
      <c r="T22" s="436"/>
      <c r="U22" s="68"/>
      <c r="V22" s="67"/>
      <c r="W22" s="435" t="str">
        <f>'予選リーグ勝敗表'!A34</f>
        <v>神栖市ＴＣ</v>
      </c>
      <c r="X22" s="436"/>
      <c r="Y22" s="68"/>
      <c r="Z22" s="63"/>
      <c r="AA22" s="399"/>
      <c r="AB22" s="399"/>
      <c r="AC22" s="399"/>
      <c r="AD22" s="187" t="str">
        <f>C49</f>
        <v>仙南トレセンＵ－１２</v>
      </c>
      <c r="AE22" s="189">
        <v>1</v>
      </c>
      <c r="AF22" s="113" t="s">
        <v>9</v>
      </c>
      <c r="AG22" s="189">
        <v>3</v>
      </c>
      <c r="AH22" s="208" t="str">
        <f>AD18</f>
        <v>下都賀ＴＣ</v>
      </c>
      <c r="AI22" s="399"/>
    </row>
    <row r="23" spans="2:35" ht="16.5" customHeight="1">
      <c r="B23" s="67"/>
      <c r="C23" s="437"/>
      <c r="D23" s="438"/>
      <c r="E23" s="68"/>
      <c r="F23" s="63"/>
      <c r="G23" s="437"/>
      <c r="H23" s="438"/>
      <c r="I23" s="69"/>
      <c r="J23" s="70"/>
      <c r="K23" s="437"/>
      <c r="L23" s="438"/>
      <c r="M23" s="69"/>
      <c r="N23" s="70"/>
      <c r="O23" s="437"/>
      <c r="P23" s="438"/>
      <c r="Q23" s="69"/>
      <c r="R23" s="70"/>
      <c r="S23" s="437"/>
      <c r="T23" s="438"/>
      <c r="U23" s="68"/>
      <c r="V23" s="67"/>
      <c r="W23" s="437"/>
      <c r="X23" s="438"/>
      <c r="Y23" s="68"/>
      <c r="Z23" s="63"/>
      <c r="AA23" s="398">
        <v>5</v>
      </c>
      <c r="AB23" s="392">
        <v>0.5208333333333334</v>
      </c>
      <c r="AC23" s="401" t="s">
        <v>75</v>
      </c>
      <c r="AD23" s="406" t="s">
        <v>184</v>
      </c>
      <c r="AE23" s="407"/>
      <c r="AF23" s="407"/>
      <c r="AG23" s="407"/>
      <c r="AH23" s="408"/>
      <c r="AI23" s="401" t="s">
        <v>76</v>
      </c>
    </row>
    <row r="24" spans="2:35" ht="16.5" customHeight="1">
      <c r="B24" s="67"/>
      <c r="C24" s="437"/>
      <c r="D24" s="438"/>
      <c r="E24" s="68"/>
      <c r="F24" s="63"/>
      <c r="G24" s="437"/>
      <c r="H24" s="438"/>
      <c r="I24" s="69"/>
      <c r="J24" s="70"/>
      <c r="K24" s="437"/>
      <c r="L24" s="438"/>
      <c r="M24" s="69"/>
      <c r="N24" s="70"/>
      <c r="O24" s="437"/>
      <c r="P24" s="438"/>
      <c r="Q24" s="69"/>
      <c r="R24" s="70"/>
      <c r="S24" s="437"/>
      <c r="T24" s="438"/>
      <c r="U24" s="68"/>
      <c r="V24" s="67"/>
      <c r="W24" s="437"/>
      <c r="X24" s="438"/>
      <c r="Y24" s="68"/>
      <c r="Z24" s="63"/>
      <c r="AA24" s="399"/>
      <c r="AB24" s="399"/>
      <c r="AC24" s="399"/>
      <c r="AD24" s="187" t="str">
        <f>AD16</f>
        <v>福島県北選抜</v>
      </c>
      <c r="AE24" s="189">
        <v>1</v>
      </c>
      <c r="AF24" s="113" t="s">
        <v>9</v>
      </c>
      <c r="AG24" s="189">
        <v>0</v>
      </c>
      <c r="AH24" s="208" t="str">
        <f>AH43</f>
        <v>県中トレセン</v>
      </c>
      <c r="AI24" s="399"/>
    </row>
    <row r="25" spans="2:35" ht="16.5" customHeight="1">
      <c r="B25" s="67"/>
      <c r="C25" s="437"/>
      <c r="D25" s="438"/>
      <c r="E25" s="68"/>
      <c r="F25" s="63"/>
      <c r="G25" s="437"/>
      <c r="H25" s="438"/>
      <c r="I25" s="69"/>
      <c r="J25" s="70"/>
      <c r="K25" s="437"/>
      <c r="L25" s="438"/>
      <c r="M25" s="69"/>
      <c r="N25" s="70"/>
      <c r="O25" s="437"/>
      <c r="P25" s="438"/>
      <c r="Q25" s="69"/>
      <c r="R25" s="70"/>
      <c r="S25" s="437"/>
      <c r="T25" s="438"/>
      <c r="U25" s="68"/>
      <c r="V25" s="67"/>
      <c r="W25" s="437"/>
      <c r="X25" s="438"/>
      <c r="Y25" s="68"/>
      <c r="AA25" s="398">
        <v>6</v>
      </c>
      <c r="AB25" s="392">
        <v>0.5520833333333334</v>
      </c>
      <c r="AC25" s="401" t="s">
        <v>77</v>
      </c>
      <c r="AD25" s="406" t="s">
        <v>185</v>
      </c>
      <c r="AE25" s="407"/>
      <c r="AF25" s="407"/>
      <c r="AG25" s="407"/>
      <c r="AH25" s="408"/>
      <c r="AI25" s="401" t="s">
        <v>80</v>
      </c>
    </row>
    <row r="26" spans="2:35" ht="16.5" customHeight="1">
      <c r="B26" s="67"/>
      <c r="C26" s="437"/>
      <c r="D26" s="438"/>
      <c r="E26" s="68"/>
      <c r="F26" s="63"/>
      <c r="G26" s="437"/>
      <c r="H26" s="438"/>
      <c r="I26" s="69"/>
      <c r="J26" s="70"/>
      <c r="K26" s="437"/>
      <c r="L26" s="438"/>
      <c r="M26" s="69"/>
      <c r="N26" s="70"/>
      <c r="O26" s="437"/>
      <c r="P26" s="438"/>
      <c r="Q26" s="69"/>
      <c r="R26" s="70"/>
      <c r="S26" s="437"/>
      <c r="T26" s="438"/>
      <c r="U26" s="68"/>
      <c r="V26" s="67"/>
      <c r="W26" s="437"/>
      <c r="X26" s="438"/>
      <c r="Y26" s="68"/>
      <c r="AA26" s="399"/>
      <c r="AB26" s="399"/>
      <c r="AC26" s="399"/>
      <c r="AD26" s="187" t="str">
        <f>AH20</f>
        <v>いわき選抜Ｕ－１２</v>
      </c>
      <c r="AE26" s="189">
        <v>0</v>
      </c>
      <c r="AF26" s="113" t="s">
        <v>9</v>
      </c>
      <c r="AG26" s="189">
        <v>1</v>
      </c>
      <c r="AH26" s="208" t="str">
        <f>AD47</f>
        <v>ＦＣ．セレスタ</v>
      </c>
      <c r="AI26" s="399"/>
    </row>
    <row r="27" spans="3:35" ht="16.5" customHeight="1" thickBot="1">
      <c r="C27" s="439"/>
      <c r="D27" s="440"/>
      <c r="G27" s="439"/>
      <c r="H27" s="440"/>
      <c r="K27" s="439"/>
      <c r="L27" s="440"/>
      <c r="O27" s="439"/>
      <c r="P27" s="440"/>
      <c r="S27" s="439"/>
      <c r="T27" s="440"/>
      <c r="W27" s="439"/>
      <c r="X27" s="440"/>
      <c r="AA27" s="395">
        <v>7</v>
      </c>
      <c r="AB27" s="392">
        <v>0.5833333333333334</v>
      </c>
      <c r="AC27" s="421" t="s">
        <v>80</v>
      </c>
      <c r="AD27" s="406" t="s">
        <v>186</v>
      </c>
      <c r="AE27" s="407"/>
      <c r="AF27" s="407"/>
      <c r="AG27" s="407"/>
      <c r="AH27" s="408"/>
      <c r="AI27" s="401" t="s">
        <v>77</v>
      </c>
    </row>
    <row r="28" spans="3:35" ht="16.5" customHeight="1">
      <c r="C28" s="44"/>
      <c r="D28" s="44"/>
      <c r="E28" s="44"/>
      <c r="F28" s="44"/>
      <c r="G28" s="44"/>
      <c r="H28" s="44"/>
      <c r="I28" s="44"/>
      <c r="R28" s="44"/>
      <c r="S28" s="44"/>
      <c r="T28" s="44"/>
      <c r="U28" s="44"/>
      <c r="V28" s="44"/>
      <c r="W28" s="44"/>
      <c r="AA28" s="396"/>
      <c r="AB28" s="393"/>
      <c r="AC28" s="422"/>
      <c r="AD28" s="415" t="str">
        <f>AD20</f>
        <v>会津選抜Ｕ－１２</v>
      </c>
      <c r="AE28" s="242">
        <v>0</v>
      </c>
      <c r="AF28" s="242" t="s">
        <v>9</v>
      </c>
      <c r="AG28" s="242">
        <v>0</v>
      </c>
      <c r="AH28" s="417" t="str">
        <f>AH47</f>
        <v>神栖市ＴＣ</v>
      </c>
      <c r="AI28" s="419"/>
    </row>
    <row r="29" spans="3:46" ht="16.5" customHeight="1">
      <c r="C29" s="44"/>
      <c r="D29" s="71"/>
      <c r="E29" s="71"/>
      <c r="F29" s="44"/>
      <c r="G29" s="44"/>
      <c r="H29" s="44"/>
      <c r="I29" s="218"/>
      <c r="J29" s="425" t="s">
        <v>85</v>
      </c>
      <c r="K29" s="425"/>
      <c r="L29" s="425"/>
      <c r="M29" s="425"/>
      <c r="N29" s="425"/>
      <c r="O29" s="425"/>
      <c r="P29" s="425"/>
      <c r="Q29" s="454"/>
      <c r="R29" s="64"/>
      <c r="S29" s="44"/>
      <c r="T29" s="44"/>
      <c r="U29" s="44"/>
      <c r="V29" s="44"/>
      <c r="W29" s="44"/>
      <c r="AA29" s="396"/>
      <c r="AB29" s="393"/>
      <c r="AC29" s="422"/>
      <c r="AD29" s="415"/>
      <c r="AE29" s="242">
        <v>0</v>
      </c>
      <c r="AF29" s="243" t="s">
        <v>316</v>
      </c>
      <c r="AG29" s="242">
        <v>0</v>
      </c>
      <c r="AH29" s="417"/>
      <c r="AI29" s="419"/>
      <c r="AJ29" s="44"/>
      <c r="AK29" s="44"/>
      <c r="AL29" s="44"/>
      <c r="AM29" s="64"/>
      <c r="AN29" s="64"/>
      <c r="AO29" s="64"/>
      <c r="AP29" s="64"/>
      <c r="AQ29" s="44"/>
      <c r="AR29" s="44"/>
      <c r="AS29" s="44"/>
      <c r="AT29" s="44"/>
    </row>
    <row r="30" spans="3:46" ht="16.5" customHeight="1" thickBot="1">
      <c r="C30" s="44"/>
      <c r="D30" s="71"/>
      <c r="E30" s="71"/>
      <c r="F30" s="44"/>
      <c r="G30" s="44"/>
      <c r="H30" s="44"/>
      <c r="I30" s="218"/>
      <c r="J30" s="425" t="s">
        <v>144</v>
      </c>
      <c r="K30" s="425"/>
      <c r="L30" s="425"/>
      <c r="M30" s="425"/>
      <c r="N30" s="427"/>
      <c r="O30" s="427"/>
      <c r="P30" s="427"/>
      <c r="Q30" s="428"/>
      <c r="R30" s="64"/>
      <c r="S30" s="44"/>
      <c r="T30" s="44"/>
      <c r="U30" s="44"/>
      <c r="V30" s="44"/>
      <c r="W30" s="44"/>
      <c r="AA30" s="397"/>
      <c r="AB30" s="394"/>
      <c r="AC30" s="423"/>
      <c r="AD30" s="416"/>
      <c r="AE30" s="244">
        <v>5</v>
      </c>
      <c r="AF30" s="245" t="s">
        <v>317</v>
      </c>
      <c r="AG30" s="244">
        <v>4</v>
      </c>
      <c r="AH30" s="418"/>
      <c r="AI30" s="420"/>
      <c r="AJ30" s="44"/>
      <c r="AK30" s="44"/>
      <c r="AL30" s="44"/>
      <c r="AM30" s="64"/>
      <c r="AN30" s="64"/>
      <c r="AO30" s="64"/>
      <c r="AP30" s="64"/>
      <c r="AQ30" s="44"/>
      <c r="AR30" s="44"/>
      <c r="AS30" s="44"/>
      <c r="AT30" s="44"/>
    </row>
    <row r="31" spans="9:18" ht="16.5" customHeight="1" thickTop="1">
      <c r="I31" s="118">
        <f>AE24</f>
        <v>1</v>
      </c>
      <c r="J31" s="219"/>
      <c r="K31" s="220"/>
      <c r="L31" s="220"/>
      <c r="M31" s="221"/>
      <c r="N31" s="134"/>
      <c r="O31" s="49"/>
      <c r="P31" s="49"/>
      <c r="Q31" s="49"/>
      <c r="R31" s="124">
        <f>AG24</f>
        <v>0</v>
      </c>
    </row>
    <row r="32" spans="10:17" ht="16.5" customHeight="1">
      <c r="J32" s="59"/>
      <c r="K32" s="99"/>
      <c r="L32" s="99"/>
      <c r="M32" s="99"/>
      <c r="N32" s="99"/>
      <c r="O32" s="99"/>
      <c r="P32" s="99"/>
      <c r="Q32" s="99"/>
    </row>
    <row r="33" ht="13.5" customHeight="1"/>
    <row r="34" ht="8.25" customHeight="1"/>
    <row r="35" spans="2:18" ht="13.5" customHeight="1">
      <c r="B35" s="43"/>
      <c r="I35" s="429" t="s">
        <v>177</v>
      </c>
      <c r="J35" s="430"/>
      <c r="K35" s="430"/>
      <c r="L35" s="430"/>
      <c r="M35" s="430"/>
      <c r="N35" s="430"/>
      <c r="O35" s="430"/>
      <c r="P35" s="430"/>
      <c r="Q35" s="430"/>
      <c r="R35" s="431"/>
    </row>
    <row r="36" spans="9:18" ht="13.5">
      <c r="I36" s="432"/>
      <c r="J36" s="433"/>
      <c r="K36" s="433"/>
      <c r="L36" s="433"/>
      <c r="M36" s="433"/>
      <c r="N36" s="433"/>
      <c r="O36" s="433"/>
      <c r="P36" s="433"/>
      <c r="Q36" s="433"/>
      <c r="R36" s="434"/>
    </row>
    <row r="38" spans="6:35" ht="16.5" customHeight="1" thickBot="1">
      <c r="F38" s="118">
        <f>AE55</f>
        <v>1</v>
      </c>
      <c r="G38" s="241"/>
      <c r="H38" s="241"/>
      <c r="I38" s="241"/>
      <c r="J38" s="241"/>
      <c r="K38" s="241"/>
      <c r="L38" s="247"/>
      <c r="M38" s="248"/>
      <c r="N38" s="246"/>
      <c r="O38" s="122"/>
      <c r="P38" s="123"/>
      <c r="Q38" s="123"/>
      <c r="R38" s="123"/>
      <c r="S38" s="123"/>
      <c r="T38" s="123"/>
      <c r="U38" s="123">
        <f>AG55</f>
        <v>0</v>
      </c>
      <c r="AA38" s="398" t="s">
        <v>60</v>
      </c>
      <c r="AB38" s="398"/>
      <c r="AC38" s="405" t="s">
        <v>157</v>
      </c>
      <c r="AD38" s="405"/>
      <c r="AE38" s="405"/>
      <c r="AF38" s="405"/>
      <c r="AG38" s="405"/>
      <c r="AH38" s="405"/>
      <c r="AI38" s="405"/>
    </row>
    <row r="39" spans="3:35" ht="16.5" customHeight="1" thickTop="1">
      <c r="C39" s="46"/>
      <c r="D39" s="59"/>
      <c r="E39" s="59"/>
      <c r="F39" s="190"/>
      <c r="G39" s="425" t="s">
        <v>152</v>
      </c>
      <c r="H39" s="425"/>
      <c r="I39" s="425"/>
      <c r="J39" s="425"/>
      <c r="K39" s="425"/>
      <c r="L39" s="425"/>
      <c r="M39" s="425"/>
      <c r="N39" s="443"/>
      <c r="O39" s="443"/>
      <c r="P39" s="443"/>
      <c r="Q39" s="443"/>
      <c r="R39" s="443"/>
      <c r="S39" s="443"/>
      <c r="T39" s="443"/>
      <c r="U39" s="184"/>
      <c r="V39" s="59"/>
      <c r="W39" s="59"/>
      <c r="AA39" s="399"/>
      <c r="AB39" s="399"/>
      <c r="AC39" s="399"/>
      <c r="AD39" s="399"/>
      <c r="AE39" s="399"/>
      <c r="AF39" s="399"/>
      <c r="AG39" s="399"/>
      <c r="AH39" s="399"/>
      <c r="AI39" s="399"/>
    </row>
    <row r="40" spans="3:35" ht="16.5" customHeight="1">
      <c r="C40" s="46"/>
      <c r="D40" s="59"/>
      <c r="E40" s="59"/>
      <c r="F40" s="190"/>
      <c r="G40" s="76"/>
      <c r="H40" s="441" t="s">
        <v>158</v>
      </c>
      <c r="I40" s="441"/>
      <c r="J40" s="441"/>
      <c r="K40" s="441"/>
      <c r="L40" s="441"/>
      <c r="M40" s="441"/>
      <c r="N40" s="441"/>
      <c r="O40" s="441"/>
      <c r="P40" s="441"/>
      <c r="Q40" s="441"/>
      <c r="R40" s="441"/>
      <c r="S40" s="441"/>
      <c r="T40" s="76"/>
      <c r="U40" s="184"/>
      <c r="V40" s="59"/>
      <c r="W40" s="59"/>
      <c r="AA40" s="452" t="s">
        <v>61</v>
      </c>
      <c r="AB40" s="459" t="s">
        <v>62</v>
      </c>
      <c r="AC40" s="461" t="s">
        <v>63</v>
      </c>
      <c r="AD40" s="466" t="s">
        <v>64</v>
      </c>
      <c r="AE40" s="467"/>
      <c r="AF40" s="467"/>
      <c r="AG40" s="467"/>
      <c r="AH40" s="468"/>
      <c r="AI40" s="413" t="s">
        <v>65</v>
      </c>
    </row>
    <row r="41" spans="2:35" ht="16.5" customHeight="1" thickBot="1">
      <c r="B41" s="118"/>
      <c r="C41" s="116"/>
      <c r="D41" s="114"/>
      <c r="E41" s="114"/>
      <c r="F41" s="205"/>
      <c r="G41" s="116"/>
      <c r="H41" s="116"/>
      <c r="I41" s="116"/>
      <c r="J41" s="116"/>
      <c r="K41" s="116">
        <f>AE53</f>
        <v>2</v>
      </c>
      <c r="L41" s="237"/>
      <c r="M41" s="238"/>
      <c r="N41" s="50"/>
      <c r="O41" s="51"/>
      <c r="P41" s="125">
        <f>AG53</f>
        <v>0</v>
      </c>
      <c r="Q41" s="116"/>
      <c r="R41" s="116"/>
      <c r="S41" s="116"/>
      <c r="T41" s="224" t="s">
        <v>311</v>
      </c>
      <c r="U41" s="226" t="s">
        <v>312</v>
      </c>
      <c r="V41" s="114"/>
      <c r="W41" s="114"/>
      <c r="X41" s="118"/>
      <c r="AA41" s="453"/>
      <c r="AB41" s="460"/>
      <c r="AC41" s="462"/>
      <c r="AD41" s="469"/>
      <c r="AE41" s="470"/>
      <c r="AF41" s="470"/>
      <c r="AG41" s="470"/>
      <c r="AH41" s="471"/>
      <c r="AI41" s="413"/>
    </row>
    <row r="42" spans="2:35" ht="16.5" customHeight="1" thickBot="1" thickTop="1">
      <c r="B42" s="118"/>
      <c r="C42" s="116">
        <f>AE22</f>
        <v>1</v>
      </c>
      <c r="D42" s="114"/>
      <c r="E42" s="114"/>
      <c r="F42" s="198"/>
      <c r="G42" s="186"/>
      <c r="H42" s="192"/>
      <c r="I42" s="192"/>
      <c r="J42" s="120">
        <f>AG22</f>
        <v>3</v>
      </c>
      <c r="K42" s="205"/>
      <c r="L42" s="425" t="s">
        <v>153</v>
      </c>
      <c r="M42" s="425"/>
      <c r="N42" s="443"/>
      <c r="O42" s="444"/>
      <c r="P42" s="117"/>
      <c r="Q42" s="114">
        <f>AE49</f>
        <v>0</v>
      </c>
      <c r="R42" s="192"/>
      <c r="S42" s="192"/>
      <c r="T42" s="225">
        <v>3</v>
      </c>
      <c r="U42" s="227">
        <v>2</v>
      </c>
      <c r="V42" s="115"/>
      <c r="W42" s="119"/>
      <c r="X42" s="124">
        <f>AG49</f>
        <v>0</v>
      </c>
      <c r="AA42" s="398">
        <v>1</v>
      </c>
      <c r="AB42" s="400">
        <v>0.3958333333333333</v>
      </c>
      <c r="AC42" s="401" t="s">
        <v>81</v>
      </c>
      <c r="AD42" s="410" t="s">
        <v>180</v>
      </c>
      <c r="AE42" s="411"/>
      <c r="AF42" s="411"/>
      <c r="AG42" s="411"/>
      <c r="AH42" s="412"/>
      <c r="AI42" s="401" t="s">
        <v>82</v>
      </c>
    </row>
    <row r="43" spans="3:35" ht="16.5" customHeight="1" thickTop="1">
      <c r="C43" s="48"/>
      <c r="D43" s="458" t="s">
        <v>106</v>
      </c>
      <c r="E43" s="443"/>
      <c r="F43" s="443"/>
      <c r="G43" s="425"/>
      <c r="H43" s="425"/>
      <c r="I43" s="463"/>
      <c r="J43" s="132"/>
      <c r="K43" s="190"/>
      <c r="L43" s="441" t="s">
        <v>145</v>
      </c>
      <c r="M43" s="441"/>
      <c r="N43" s="441"/>
      <c r="O43" s="442"/>
      <c r="P43" s="52"/>
      <c r="Q43" s="190"/>
      <c r="R43" s="425" t="s">
        <v>107</v>
      </c>
      <c r="S43" s="425"/>
      <c r="T43" s="425"/>
      <c r="U43" s="443"/>
      <c r="V43" s="443"/>
      <c r="W43" s="444"/>
      <c r="X43" s="55"/>
      <c r="Y43" s="44"/>
      <c r="Z43" s="44"/>
      <c r="AA43" s="399"/>
      <c r="AB43" s="399"/>
      <c r="AC43" s="399"/>
      <c r="AD43" s="187" t="str">
        <f>O22</f>
        <v>ＦＣ．セレスタ</v>
      </c>
      <c r="AE43" s="189">
        <v>2</v>
      </c>
      <c r="AF43" s="113" t="s">
        <v>9</v>
      </c>
      <c r="AG43" s="189">
        <v>1</v>
      </c>
      <c r="AH43" s="188" t="str">
        <f>S22</f>
        <v>県中トレセン</v>
      </c>
      <c r="AI43" s="399"/>
    </row>
    <row r="44" spans="3:35" ht="16.5" customHeight="1">
      <c r="C44" s="48"/>
      <c r="D44" s="77"/>
      <c r="E44" s="78"/>
      <c r="F44" s="78" t="s">
        <v>310</v>
      </c>
      <c r="G44" s="78"/>
      <c r="H44" s="78"/>
      <c r="I44" s="203" t="s">
        <v>311</v>
      </c>
      <c r="J44" s="204" t="s">
        <v>312</v>
      </c>
      <c r="K44" s="59"/>
      <c r="L44" s="46"/>
      <c r="M44" s="46"/>
      <c r="N44" s="46"/>
      <c r="O44" s="46"/>
      <c r="P44" s="59"/>
      <c r="Q44" s="190"/>
      <c r="R44" s="441" t="s">
        <v>145</v>
      </c>
      <c r="S44" s="441"/>
      <c r="T44" s="441"/>
      <c r="U44" s="441"/>
      <c r="V44" s="441"/>
      <c r="W44" s="442"/>
      <c r="X44" s="56"/>
      <c r="Y44" s="57"/>
      <c r="Z44" s="44"/>
      <c r="AA44" s="398">
        <v>2</v>
      </c>
      <c r="AB44" s="400">
        <v>0.4270833333333333</v>
      </c>
      <c r="AC44" s="401" t="s">
        <v>82</v>
      </c>
      <c r="AD44" s="406" t="s">
        <v>181</v>
      </c>
      <c r="AE44" s="407"/>
      <c r="AF44" s="407"/>
      <c r="AG44" s="407"/>
      <c r="AH44" s="408"/>
      <c r="AI44" s="401" t="s">
        <v>81</v>
      </c>
    </row>
    <row r="45" spans="3:35" ht="16.5" customHeight="1" thickBot="1">
      <c r="C45" s="53"/>
      <c r="D45" s="199"/>
      <c r="E45" s="54"/>
      <c r="F45" s="114"/>
      <c r="G45" s="114">
        <f>AE18</f>
        <v>1</v>
      </c>
      <c r="H45" s="192"/>
      <c r="I45" s="222">
        <v>6</v>
      </c>
      <c r="J45" s="223">
        <v>5</v>
      </c>
      <c r="K45" s="115"/>
      <c r="L45" s="125">
        <f>AG18</f>
        <v>1</v>
      </c>
      <c r="M45" s="116"/>
      <c r="N45" s="116"/>
      <c r="O45" s="116">
        <f>AE45</f>
        <v>3</v>
      </c>
      <c r="P45" s="192"/>
      <c r="Q45" s="193"/>
      <c r="R45" s="119"/>
      <c r="S45" s="115"/>
      <c r="T45" s="120">
        <f>AG45</f>
        <v>1</v>
      </c>
      <c r="U45" s="114"/>
      <c r="V45" s="59"/>
      <c r="W45" s="53"/>
      <c r="X45" s="58"/>
      <c r="Y45" s="45"/>
      <c r="Z45" s="61"/>
      <c r="AA45" s="399"/>
      <c r="AB45" s="399"/>
      <c r="AC45" s="399"/>
      <c r="AD45" s="187" t="str">
        <f>O49</f>
        <v>盛岡地区トレセン</v>
      </c>
      <c r="AE45" s="189">
        <v>3</v>
      </c>
      <c r="AF45" s="113" t="s">
        <v>9</v>
      </c>
      <c r="AG45" s="189">
        <v>1</v>
      </c>
      <c r="AH45" s="188" t="str">
        <f>S49</f>
        <v>いわき南部ＦＣ</v>
      </c>
      <c r="AI45" s="399"/>
    </row>
    <row r="46" spans="2:35" ht="16.5" customHeight="1" thickTop="1">
      <c r="B46" s="44"/>
      <c r="C46" s="48"/>
      <c r="D46" s="59"/>
      <c r="E46" s="59"/>
      <c r="F46" s="46"/>
      <c r="G46" s="190"/>
      <c r="H46" s="425" t="s">
        <v>108</v>
      </c>
      <c r="I46" s="425"/>
      <c r="J46" s="443"/>
      <c r="K46" s="444"/>
      <c r="L46" s="52"/>
      <c r="M46" s="59"/>
      <c r="N46" s="59"/>
      <c r="O46" s="190"/>
      <c r="P46" s="425" t="s">
        <v>109</v>
      </c>
      <c r="Q46" s="425"/>
      <c r="R46" s="443"/>
      <c r="S46" s="444"/>
      <c r="T46" s="52"/>
      <c r="U46" s="59"/>
      <c r="V46" s="59"/>
      <c r="W46" s="60"/>
      <c r="X46" s="44"/>
      <c r="Y46" s="44"/>
      <c r="Z46" s="63"/>
      <c r="AA46" s="398">
        <v>3</v>
      </c>
      <c r="AB46" s="400">
        <v>0.4583333333333333</v>
      </c>
      <c r="AC46" s="401" t="s">
        <v>83</v>
      </c>
      <c r="AD46" s="406" t="s">
        <v>182</v>
      </c>
      <c r="AE46" s="407"/>
      <c r="AF46" s="407"/>
      <c r="AG46" s="407"/>
      <c r="AH46" s="408"/>
      <c r="AI46" s="404" t="s">
        <v>84</v>
      </c>
    </row>
    <row r="47" spans="2:35" ht="16.5" customHeight="1" thickBot="1">
      <c r="B47" s="44"/>
      <c r="C47" s="53"/>
      <c r="D47" s="59"/>
      <c r="E47" s="59"/>
      <c r="F47" s="46"/>
      <c r="G47" s="194"/>
      <c r="H47" s="441" t="s">
        <v>144</v>
      </c>
      <c r="I47" s="441"/>
      <c r="J47" s="441"/>
      <c r="K47" s="442"/>
      <c r="L47" s="77"/>
      <c r="M47" s="78"/>
      <c r="N47" s="78"/>
      <c r="O47" s="191"/>
      <c r="P47" s="441" t="s">
        <v>145</v>
      </c>
      <c r="Q47" s="441"/>
      <c r="R47" s="441"/>
      <c r="S47" s="442"/>
      <c r="T47" s="52"/>
      <c r="U47" s="59"/>
      <c r="V47" s="59"/>
      <c r="W47" s="53"/>
      <c r="X47" s="62"/>
      <c r="Y47" s="62"/>
      <c r="Z47" s="63"/>
      <c r="AA47" s="399"/>
      <c r="AB47" s="399"/>
      <c r="AC47" s="399"/>
      <c r="AD47" s="187" t="str">
        <f>AD43</f>
        <v>ＦＣ．セレスタ</v>
      </c>
      <c r="AE47" s="189">
        <v>0</v>
      </c>
      <c r="AF47" s="113" t="s">
        <v>9</v>
      </c>
      <c r="AG47" s="189">
        <v>2</v>
      </c>
      <c r="AH47" s="188" t="str">
        <f>W22</f>
        <v>神栖市ＴＣ</v>
      </c>
      <c r="AI47" s="399"/>
    </row>
    <row r="48" spans="2:35" ht="16.5" customHeight="1" thickBot="1">
      <c r="B48" s="44"/>
      <c r="C48" s="446" t="s">
        <v>276</v>
      </c>
      <c r="D48" s="447"/>
      <c r="E48" s="64"/>
      <c r="F48" s="61"/>
      <c r="G48" s="446" t="s">
        <v>280</v>
      </c>
      <c r="H48" s="447"/>
      <c r="I48" s="65"/>
      <c r="J48" s="66"/>
      <c r="K48" s="446" t="s">
        <v>277</v>
      </c>
      <c r="L48" s="447"/>
      <c r="M48" s="65"/>
      <c r="N48" s="66"/>
      <c r="O48" s="446" t="s">
        <v>278</v>
      </c>
      <c r="P48" s="447"/>
      <c r="Q48" s="65"/>
      <c r="R48" s="66"/>
      <c r="S48" s="446" t="s">
        <v>279</v>
      </c>
      <c r="T48" s="447"/>
      <c r="U48" s="64"/>
      <c r="V48" s="44"/>
      <c r="W48" s="446" t="s">
        <v>281</v>
      </c>
      <c r="X48" s="447"/>
      <c r="Y48" s="64"/>
      <c r="Z48" s="63"/>
      <c r="AA48" s="398">
        <v>4</v>
      </c>
      <c r="AB48" s="400">
        <v>0.4895833333333333</v>
      </c>
      <c r="AC48" s="401" t="s">
        <v>84</v>
      </c>
      <c r="AD48" s="406" t="s">
        <v>183</v>
      </c>
      <c r="AE48" s="407"/>
      <c r="AF48" s="407"/>
      <c r="AG48" s="407"/>
      <c r="AH48" s="408"/>
      <c r="AI48" s="404" t="s">
        <v>83</v>
      </c>
    </row>
    <row r="49" spans="2:35" ht="16.5" customHeight="1">
      <c r="B49" s="67"/>
      <c r="C49" s="435" t="str">
        <f>'予選リーグ勝敗表'!A13</f>
        <v>仙南トレセンＵ－１２</v>
      </c>
      <c r="D49" s="436"/>
      <c r="E49" s="68"/>
      <c r="F49" s="63"/>
      <c r="G49" s="435" t="str">
        <f>'予選リーグ勝敗表'!A27</f>
        <v>下都賀ＴＣ</v>
      </c>
      <c r="H49" s="436"/>
      <c r="I49" s="69"/>
      <c r="J49" s="70"/>
      <c r="K49" s="435" t="str">
        <f>'予選リーグ勝敗表'!A7</f>
        <v>秋田ザウルス</v>
      </c>
      <c r="L49" s="436"/>
      <c r="M49" s="69"/>
      <c r="N49" s="70"/>
      <c r="O49" s="435" t="str">
        <f>'予選リーグ勝敗表'!A42</f>
        <v>盛岡地区トレセン</v>
      </c>
      <c r="P49" s="436"/>
      <c r="Q49" s="69"/>
      <c r="R49" s="70"/>
      <c r="S49" s="435" t="str">
        <f>'予選リーグ勝敗表'!A20</f>
        <v>いわき南部ＦＣ</v>
      </c>
      <c r="T49" s="436"/>
      <c r="U49" s="68"/>
      <c r="V49" s="67"/>
      <c r="W49" s="435" t="str">
        <f>'予選リーグ勝敗表'!A33</f>
        <v>相双トレセン</v>
      </c>
      <c r="X49" s="436"/>
      <c r="Y49" s="68"/>
      <c r="Z49" s="63"/>
      <c r="AA49" s="399"/>
      <c r="AB49" s="399"/>
      <c r="AC49" s="399"/>
      <c r="AD49" s="187" t="str">
        <f>AD45</f>
        <v>盛岡地区トレセン</v>
      </c>
      <c r="AE49" s="189">
        <v>0</v>
      </c>
      <c r="AF49" s="200" t="s">
        <v>313</v>
      </c>
      <c r="AG49" s="189">
        <v>0</v>
      </c>
      <c r="AH49" s="188" t="str">
        <f>W49</f>
        <v>相双トレセン</v>
      </c>
      <c r="AI49" s="399"/>
    </row>
    <row r="50" spans="2:35" ht="16.5" customHeight="1">
      <c r="B50" s="67"/>
      <c r="C50" s="437"/>
      <c r="D50" s="438"/>
      <c r="E50" s="68"/>
      <c r="F50" s="63"/>
      <c r="G50" s="437"/>
      <c r="H50" s="438"/>
      <c r="I50" s="69"/>
      <c r="J50" s="70"/>
      <c r="K50" s="437"/>
      <c r="L50" s="438"/>
      <c r="M50" s="69"/>
      <c r="N50" s="70"/>
      <c r="O50" s="437"/>
      <c r="P50" s="438"/>
      <c r="Q50" s="69"/>
      <c r="R50" s="70"/>
      <c r="S50" s="437"/>
      <c r="T50" s="438"/>
      <c r="U50" s="68"/>
      <c r="V50" s="67"/>
      <c r="W50" s="437"/>
      <c r="X50" s="438"/>
      <c r="Y50" s="68"/>
      <c r="Z50" s="63"/>
      <c r="AA50" s="398">
        <v>5</v>
      </c>
      <c r="AB50" s="400">
        <v>0.5208333333333334</v>
      </c>
      <c r="AC50" s="401" t="s">
        <v>154</v>
      </c>
      <c r="AD50" s="406" t="s">
        <v>194</v>
      </c>
      <c r="AE50" s="407"/>
      <c r="AF50" s="407"/>
      <c r="AG50" s="407"/>
      <c r="AH50" s="408"/>
      <c r="AI50" s="402" t="s">
        <v>76</v>
      </c>
    </row>
    <row r="51" spans="2:35" ht="16.5" customHeight="1">
      <c r="B51" s="67"/>
      <c r="C51" s="437"/>
      <c r="D51" s="438"/>
      <c r="E51" s="68"/>
      <c r="F51" s="63"/>
      <c r="G51" s="437"/>
      <c r="H51" s="438"/>
      <c r="I51" s="69"/>
      <c r="J51" s="70"/>
      <c r="K51" s="437"/>
      <c r="L51" s="438"/>
      <c r="M51" s="69"/>
      <c r="N51" s="70"/>
      <c r="O51" s="437"/>
      <c r="P51" s="438"/>
      <c r="Q51" s="69"/>
      <c r="R51" s="70"/>
      <c r="S51" s="437"/>
      <c r="T51" s="438"/>
      <c r="U51" s="68"/>
      <c r="V51" s="67"/>
      <c r="W51" s="437"/>
      <c r="X51" s="438"/>
      <c r="Y51" s="68"/>
      <c r="AA51" s="399"/>
      <c r="AB51" s="399"/>
      <c r="AC51" s="399"/>
      <c r="AD51" s="187" t="str">
        <f>AH18</f>
        <v>秋田ザウルス</v>
      </c>
      <c r="AE51" s="189">
        <v>1</v>
      </c>
      <c r="AF51" s="113" t="s">
        <v>9</v>
      </c>
      <c r="AG51" s="189">
        <v>0</v>
      </c>
      <c r="AH51" s="188" t="str">
        <f>AH45</f>
        <v>いわき南部ＦＣ</v>
      </c>
      <c r="AI51" s="403"/>
    </row>
    <row r="52" spans="2:35" ht="16.5" customHeight="1">
      <c r="B52" s="67"/>
      <c r="C52" s="437"/>
      <c r="D52" s="438"/>
      <c r="E52" s="68"/>
      <c r="F52" s="63"/>
      <c r="G52" s="437"/>
      <c r="H52" s="438"/>
      <c r="I52" s="69"/>
      <c r="J52" s="70"/>
      <c r="K52" s="437"/>
      <c r="L52" s="438"/>
      <c r="M52" s="69"/>
      <c r="N52" s="70"/>
      <c r="O52" s="437"/>
      <c r="P52" s="438"/>
      <c r="Q52" s="69"/>
      <c r="R52" s="70"/>
      <c r="S52" s="437"/>
      <c r="T52" s="438"/>
      <c r="U52" s="68"/>
      <c r="V52" s="67"/>
      <c r="W52" s="437"/>
      <c r="X52" s="438"/>
      <c r="Y52" s="68"/>
      <c r="AA52" s="398">
        <v>6</v>
      </c>
      <c r="AB52" s="400">
        <v>0.5520833333333334</v>
      </c>
      <c r="AC52" s="401" t="s">
        <v>87</v>
      </c>
      <c r="AD52" s="406" t="s">
        <v>195</v>
      </c>
      <c r="AE52" s="407"/>
      <c r="AF52" s="407"/>
      <c r="AG52" s="407"/>
      <c r="AH52" s="408"/>
      <c r="AI52" s="401" t="s">
        <v>88</v>
      </c>
    </row>
    <row r="53" spans="2:35" ht="16.5" customHeight="1">
      <c r="B53" s="67"/>
      <c r="C53" s="437"/>
      <c r="D53" s="438"/>
      <c r="E53" s="68"/>
      <c r="F53" s="63"/>
      <c r="G53" s="437"/>
      <c r="H53" s="438"/>
      <c r="I53" s="69"/>
      <c r="J53" s="70"/>
      <c r="K53" s="437"/>
      <c r="L53" s="438"/>
      <c r="M53" s="69"/>
      <c r="N53" s="70"/>
      <c r="O53" s="437"/>
      <c r="P53" s="438"/>
      <c r="Q53" s="69"/>
      <c r="R53" s="70"/>
      <c r="S53" s="437"/>
      <c r="T53" s="438"/>
      <c r="U53" s="68"/>
      <c r="V53" s="67"/>
      <c r="W53" s="437"/>
      <c r="X53" s="438"/>
      <c r="Y53" s="68"/>
      <c r="AA53" s="399"/>
      <c r="AB53" s="399"/>
      <c r="AC53" s="399"/>
      <c r="AD53" s="187" t="str">
        <f>AD22</f>
        <v>仙南トレセンＵ－１２</v>
      </c>
      <c r="AE53" s="189">
        <v>2</v>
      </c>
      <c r="AF53" s="113" t="s">
        <v>9</v>
      </c>
      <c r="AG53" s="189">
        <v>0</v>
      </c>
      <c r="AH53" s="188" t="str">
        <f>AH49</f>
        <v>相双トレセン</v>
      </c>
      <c r="AI53" s="399"/>
    </row>
    <row r="54" spans="3:35" ht="16.5" customHeight="1" thickBot="1">
      <c r="C54" s="439"/>
      <c r="D54" s="440"/>
      <c r="G54" s="439"/>
      <c r="H54" s="440"/>
      <c r="K54" s="439"/>
      <c r="L54" s="440"/>
      <c r="O54" s="439"/>
      <c r="P54" s="440"/>
      <c r="S54" s="439"/>
      <c r="T54" s="440"/>
      <c r="W54" s="439"/>
      <c r="X54" s="440"/>
      <c r="AA54" s="398">
        <v>7</v>
      </c>
      <c r="AB54" s="400">
        <v>0.5833333333333334</v>
      </c>
      <c r="AC54" s="401" t="s">
        <v>88</v>
      </c>
      <c r="AD54" s="406" t="s">
        <v>187</v>
      </c>
      <c r="AE54" s="407"/>
      <c r="AF54" s="407"/>
      <c r="AG54" s="407"/>
      <c r="AH54" s="408"/>
      <c r="AI54" s="401" t="s">
        <v>87</v>
      </c>
    </row>
    <row r="55" spans="3:35" ht="16.5" customHeight="1">
      <c r="C55" s="44"/>
      <c r="D55" s="44"/>
      <c r="E55" s="44"/>
      <c r="F55" s="44"/>
      <c r="G55" s="44"/>
      <c r="H55" s="44"/>
      <c r="I55" s="44"/>
      <c r="R55" s="44"/>
      <c r="S55" s="44"/>
      <c r="T55" s="44"/>
      <c r="U55" s="44"/>
      <c r="V55" s="44"/>
      <c r="W55" s="44"/>
      <c r="AA55" s="399"/>
      <c r="AB55" s="399"/>
      <c r="AC55" s="399"/>
      <c r="AD55" s="187" t="str">
        <f>AH22</f>
        <v>下都賀ＴＣ</v>
      </c>
      <c r="AE55" s="189">
        <v>1</v>
      </c>
      <c r="AF55" s="113" t="s">
        <v>9</v>
      </c>
      <c r="AG55" s="189">
        <v>0</v>
      </c>
      <c r="AH55" s="208" t="str">
        <f>AD49</f>
        <v>盛岡地区トレセン</v>
      </c>
      <c r="AI55" s="399"/>
    </row>
    <row r="56" spans="3:23" ht="16.5" customHeight="1">
      <c r="C56" s="44"/>
      <c r="D56" s="71"/>
      <c r="E56" s="71"/>
      <c r="F56" s="44"/>
      <c r="G56" s="44"/>
      <c r="H56" s="44"/>
      <c r="I56" s="218"/>
      <c r="J56" s="425" t="s">
        <v>102</v>
      </c>
      <c r="K56" s="425"/>
      <c r="L56" s="425"/>
      <c r="M56" s="425"/>
      <c r="N56" s="425"/>
      <c r="O56" s="425"/>
      <c r="P56" s="425"/>
      <c r="Q56" s="454"/>
      <c r="R56" s="64"/>
      <c r="S56" s="44"/>
      <c r="T56" s="44"/>
      <c r="U56" s="44"/>
      <c r="V56" s="44"/>
      <c r="W56" s="44"/>
    </row>
    <row r="57" spans="3:23" ht="16.5" customHeight="1" thickBot="1">
      <c r="C57" s="44"/>
      <c r="D57" s="71"/>
      <c r="E57" s="71"/>
      <c r="F57" s="44"/>
      <c r="G57" s="44"/>
      <c r="H57" s="44"/>
      <c r="I57" s="218"/>
      <c r="J57" s="425" t="s">
        <v>159</v>
      </c>
      <c r="K57" s="425"/>
      <c r="L57" s="425"/>
      <c r="M57" s="425"/>
      <c r="N57" s="427"/>
      <c r="O57" s="427"/>
      <c r="P57" s="427"/>
      <c r="Q57" s="428"/>
      <c r="R57" s="64"/>
      <c r="S57" s="44"/>
      <c r="T57" s="44"/>
      <c r="U57" s="44"/>
      <c r="V57" s="44"/>
      <c r="W57" s="44"/>
    </row>
    <row r="58" spans="3:23" ht="16.5" customHeight="1" thickTop="1">
      <c r="C58" s="44"/>
      <c r="D58" s="71"/>
      <c r="E58" s="71"/>
      <c r="F58" s="44"/>
      <c r="G58" s="44"/>
      <c r="H58" s="123"/>
      <c r="I58" s="123">
        <f>AE51</f>
        <v>1</v>
      </c>
      <c r="J58" s="229"/>
      <c r="K58" s="230"/>
      <c r="L58" s="230"/>
      <c r="M58" s="231"/>
      <c r="N58" s="228"/>
      <c r="O58" s="127"/>
      <c r="P58" s="127"/>
      <c r="Q58" s="127"/>
      <c r="R58" s="126">
        <f>AG51</f>
        <v>0</v>
      </c>
      <c r="S58" s="44"/>
      <c r="T58" s="44"/>
      <c r="U58" s="44"/>
      <c r="V58" s="44"/>
      <c r="W58" s="44"/>
    </row>
    <row r="59" spans="3:23" ht="13.5">
      <c r="C59" s="44"/>
      <c r="D59" s="71"/>
      <c r="E59" s="71"/>
      <c r="F59" s="44"/>
      <c r="G59" s="44"/>
      <c r="H59" s="44"/>
      <c r="I59" s="44"/>
      <c r="J59" s="59"/>
      <c r="K59" s="49"/>
      <c r="L59" s="49"/>
      <c r="M59" s="49"/>
      <c r="N59" s="49"/>
      <c r="O59" s="49"/>
      <c r="P59" s="49"/>
      <c r="Q59" s="49"/>
      <c r="R59" s="64"/>
      <c r="S59" s="44"/>
      <c r="T59" s="44"/>
      <c r="U59" s="44"/>
      <c r="V59" s="44"/>
      <c r="W59" s="44"/>
    </row>
    <row r="60" spans="3:23" ht="13.5">
      <c r="C60" s="44"/>
      <c r="D60" s="71"/>
      <c r="E60" s="71"/>
      <c r="F60" s="44"/>
      <c r="G60" s="44"/>
      <c r="H60" s="44"/>
      <c r="I60" s="44"/>
      <c r="J60" s="59"/>
      <c r="K60" s="107"/>
      <c r="L60" s="107"/>
      <c r="M60" s="107"/>
      <c r="N60" s="107"/>
      <c r="O60" s="107"/>
      <c r="P60" s="107"/>
      <c r="Q60" s="107"/>
      <c r="R60" s="64"/>
      <c r="S60" s="44"/>
      <c r="T60" s="44"/>
      <c r="U60" s="44"/>
      <c r="V60" s="44"/>
      <c r="W60" s="44"/>
    </row>
    <row r="61" spans="3:23" ht="13.5">
      <c r="C61" s="44"/>
      <c r="D61" s="71"/>
      <c r="E61" s="71"/>
      <c r="F61" s="44"/>
      <c r="G61" s="44"/>
      <c r="H61" s="44"/>
      <c r="I61" s="44"/>
      <c r="J61" s="59"/>
      <c r="K61" s="107"/>
      <c r="L61" s="107"/>
      <c r="M61" s="107"/>
      <c r="N61" s="107"/>
      <c r="O61" s="107"/>
      <c r="P61" s="107"/>
      <c r="Q61" s="107"/>
      <c r="R61" s="64"/>
      <c r="S61" s="44"/>
      <c r="T61" s="44"/>
      <c r="U61" s="44"/>
      <c r="V61" s="44"/>
      <c r="W61" s="44"/>
    </row>
    <row r="62" spans="3:23" ht="13.5">
      <c r="C62" s="44"/>
      <c r="D62" s="71"/>
      <c r="E62" s="71"/>
      <c r="F62" s="44"/>
      <c r="G62" s="44"/>
      <c r="H62" s="44"/>
      <c r="I62" s="44"/>
      <c r="J62" s="59"/>
      <c r="K62" s="107"/>
      <c r="L62" s="107"/>
      <c r="M62" s="107"/>
      <c r="N62" s="107"/>
      <c r="O62" s="107"/>
      <c r="P62" s="107"/>
      <c r="Q62" s="107"/>
      <c r="R62" s="64"/>
      <c r="S62" s="44"/>
      <c r="T62" s="44"/>
      <c r="U62" s="44"/>
      <c r="V62" s="44"/>
      <c r="W62" s="44"/>
    </row>
    <row r="63" spans="3:23" ht="13.5">
      <c r="C63" s="44"/>
      <c r="D63" s="71"/>
      <c r="E63" s="71"/>
      <c r="F63" s="44"/>
      <c r="G63" s="44"/>
      <c r="H63" s="44"/>
      <c r="I63" s="44"/>
      <c r="J63" s="59"/>
      <c r="K63" s="100"/>
      <c r="L63" s="100"/>
      <c r="M63" s="100"/>
      <c r="N63" s="100"/>
      <c r="O63" s="100"/>
      <c r="P63" s="100"/>
      <c r="Q63" s="100"/>
      <c r="R63" s="64"/>
      <c r="S63" s="44"/>
      <c r="T63" s="44"/>
      <c r="U63" s="44"/>
      <c r="V63" s="44"/>
      <c r="W63" s="44"/>
    </row>
    <row r="64" spans="3:23" ht="15" customHeight="1">
      <c r="C64" s="44"/>
      <c r="D64" s="71"/>
      <c r="E64" s="71"/>
      <c r="F64" s="44"/>
      <c r="G64" s="44"/>
      <c r="H64" s="44"/>
      <c r="I64" s="44"/>
      <c r="J64" s="59"/>
      <c r="K64" s="49"/>
      <c r="L64" s="49"/>
      <c r="M64" s="49"/>
      <c r="N64" s="49"/>
      <c r="O64" s="49"/>
      <c r="P64" s="49"/>
      <c r="Q64" s="49"/>
      <c r="R64" s="64"/>
      <c r="S64" s="44"/>
      <c r="T64" s="44"/>
      <c r="U64" s="44"/>
      <c r="V64" s="44"/>
      <c r="W64" s="44"/>
    </row>
    <row r="65" spans="2:34" s="43" customFormat="1" ht="23.25" customHeight="1">
      <c r="B65" s="42" t="s">
        <v>175</v>
      </c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AB65" s="409" t="s">
        <v>266</v>
      </c>
      <c r="AC65" s="409"/>
      <c r="AD65" s="409"/>
      <c r="AE65" s="106"/>
      <c r="AF65" s="106"/>
      <c r="AG65" s="106"/>
      <c r="AH65" s="106"/>
    </row>
    <row r="66" spans="2:15" s="43" customFormat="1" ht="18.75" customHeigh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</row>
    <row r="67" spans="2:34" s="43" customFormat="1" ht="16.5" customHeight="1">
      <c r="B67" s="30"/>
      <c r="C67" s="465" t="s">
        <v>282</v>
      </c>
      <c r="D67" s="464"/>
      <c r="E67" s="464"/>
      <c r="F67" s="464"/>
      <c r="G67" s="464"/>
      <c r="H67" s="464"/>
      <c r="I67" s="464"/>
      <c r="J67" s="464"/>
      <c r="K67" s="464"/>
      <c r="L67" s="464"/>
      <c r="M67" s="464"/>
      <c r="N67" s="464"/>
      <c r="O67" s="464"/>
      <c r="P67" s="464"/>
      <c r="Q67" s="464"/>
      <c r="R67" s="464"/>
      <c r="S67" s="464"/>
      <c r="T67" s="464"/>
      <c r="U67" s="464"/>
      <c r="V67" s="464"/>
      <c r="W67" s="464"/>
      <c r="X67" s="464"/>
      <c r="Y67" s="464"/>
      <c r="Z67" s="464"/>
      <c r="AA67" s="464"/>
      <c r="AB67" s="464"/>
      <c r="AC67" s="464"/>
      <c r="AD67" s="464"/>
      <c r="AE67" s="101"/>
      <c r="AF67" s="101"/>
      <c r="AG67" s="101"/>
      <c r="AH67" s="101"/>
    </row>
    <row r="68" spans="1:35" s="43" customFormat="1" ht="16.5" customHeight="1">
      <c r="A68" s="41"/>
      <c r="B68" s="41"/>
      <c r="C68" s="101" t="s">
        <v>59</v>
      </c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41"/>
    </row>
    <row r="69" spans="3:34" ht="16.5" customHeight="1">
      <c r="C69" s="464" t="s">
        <v>283</v>
      </c>
      <c r="D69" s="464"/>
      <c r="E69" s="464"/>
      <c r="F69" s="464"/>
      <c r="G69" s="464"/>
      <c r="H69" s="464"/>
      <c r="I69" s="464"/>
      <c r="J69" s="464"/>
      <c r="K69" s="464"/>
      <c r="L69" s="464"/>
      <c r="M69" s="464"/>
      <c r="N69" s="464"/>
      <c r="O69" s="464"/>
      <c r="P69" s="464"/>
      <c r="Q69" s="464"/>
      <c r="R69" s="464"/>
      <c r="S69" s="464"/>
      <c r="T69" s="464"/>
      <c r="U69" s="464"/>
      <c r="V69" s="464"/>
      <c r="W69" s="464"/>
      <c r="X69" s="464"/>
      <c r="Y69" s="464"/>
      <c r="Z69" s="464"/>
      <c r="AA69" s="464"/>
      <c r="AB69" s="464"/>
      <c r="AC69" s="464"/>
      <c r="AD69" s="464"/>
      <c r="AE69" s="101"/>
      <c r="AF69" s="101"/>
      <c r="AG69" s="101"/>
      <c r="AH69" s="101"/>
    </row>
    <row r="71" spans="2:35" ht="12.75" customHeight="1">
      <c r="B71" s="43"/>
      <c r="I71" s="429" t="s">
        <v>178</v>
      </c>
      <c r="J71" s="430"/>
      <c r="K71" s="430"/>
      <c r="L71" s="430"/>
      <c r="M71" s="430"/>
      <c r="N71" s="430"/>
      <c r="O71" s="430"/>
      <c r="P71" s="430"/>
      <c r="Q71" s="430"/>
      <c r="R71" s="431"/>
      <c r="AA71"/>
      <c r="AB71"/>
      <c r="AC71"/>
      <c r="AD71"/>
      <c r="AE71"/>
      <c r="AF71"/>
      <c r="AG71"/>
      <c r="AH71"/>
      <c r="AI71"/>
    </row>
    <row r="72" spans="9:35" ht="13.5">
      <c r="I72" s="432"/>
      <c r="J72" s="433"/>
      <c r="K72" s="433"/>
      <c r="L72" s="433"/>
      <c r="M72" s="433"/>
      <c r="N72" s="433"/>
      <c r="O72" s="433"/>
      <c r="P72" s="433"/>
      <c r="Q72" s="433"/>
      <c r="R72" s="434"/>
      <c r="AA72"/>
      <c r="AB72"/>
      <c r="AC72"/>
      <c r="AD72"/>
      <c r="AE72"/>
      <c r="AF72"/>
      <c r="AG72"/>
      <c r="AH72"/>
      <c r="AI72"/>
    </row>
    <row r="74" spans="6:35" ht="16.5" customHeight="1" thickBot="1">
      <c r="F74" s="118">
        <f>AE91</f>
        <v>1</v>
      </c>
      <c r="G74" s="123"/>
      <c r="H74" s="123"/>
      <c r="I74" s="123"/>
      <c r="J74" s="123"/>
      <c r="K74" s="123"/>
      <c r="L74" s="121"/>
      <c r="M74" s="121"/>
      <c r="N74" s="239"/>
      <c r="O74" s="240"/>
      <c r="P74" s="241"/>
      <c r="Q74" s="241"/>
      <c r="R74" s="241"/>
      <c r="S74" s="241"/>
      <c r="T74" s="241"/>
      <c r="U74" s="123">
        <f>AG91</f>
        <v>2</v>
      </c>
      <c r="AA74" s="398" t="s">
        <v>60</v>
      </c>
      <c r="AB74" s="398"/>
      <c r="AC74" s="405" t="s">
        <v>155</v>
      </c>
      <c r="AD74" s="405"/>
      <c r="AE74" s="405"/>
      <c r="AF74" s="405"/>
      <c r="AG74" s="405"/>
      <c r="AH74" s="405"/>
      <c r="AI74" s="405"/>
    </row>
    <row r="75" spans="3:35" ht="16.5" customHeight="1" thickTop="1">
      <c r="C75" s="46"/>
      <c r="D75" s="59"/>
      <c r="E75" s="59"/>
      <c r="F75" s="190"/>
      <c r="G75" s="443" t="s">
        <v>149</v>
      </c>
      <c r="H75" s="443"/>
      <c r="I75" s="443"/>
      <c r="J75" s="443"/>
      <c r="K75" s="443"/>
      <c r="L75" s="443"/>
      <c r="M75" s="443"/>
      <c r="N75" s="425"/>
      <c r="O75" s="425"/>
      <c r="P75" s="425"/>
      <c r="Q75" s="425"/>
      <c r="R75" s="425"/>
      <c r="S75" s="425"/>
      <c r="T75" s="425"/>
      <c r="U75" s="184"/>
      <c r="V75" s="59"/>
      <c r="W75" s="59"/>
      <c r="AA75" s="399"/>
      <c r="AB75" s="399"/>
      <c r="AC75" s="399"/>
      <c r="AD75" s="399"/>
      <c r="AE75" s="399"/>
      <c r="AF75" s="399"/>
      <c r="AG75" s="399"/>
      <c r="AH75" s="399"/>
      <c r="AI75" s="399"/>
    </row>
    <row r="76" spans="3:35" ht="16.5" customHeight="1">
      <c r="C76" s="46"/>
      <c r="D76" s="59"/>
      <c r="E76" s="59"/>
      <c r="F76" s="190"/>
      <c r="G76" s="76"/>
      <c r="H76" s="441" t="s">
        <v>150</v>
      </c>
      <c r="I76" s="441"/>
      <c r="J76" s="441"/>
      <c r="K76" s="441"/>
      <c r="L76" s="441"/>
      <c r="M76" s="441"/>
      <c r="N76" s="441"/>
      <c r="O76" s="441"/>
      <c r="P76" s="441"/>
      <c r="Q76" s="441"/>
      <c r="R76" s="441"/>
      <c r="S76" s="441"/>
      <c r="T76" s="76"/>
      <c r="U76" s="184"/>
      <c r="V76" s="59"/>
      <c r="W76" s="59"/>
      <c r="AA76" s="452" t="s">
        <v>61</v>
      </c>
      <c r="AB76" s="459" t="s">
        <v>62</v>
      </c>
      <c r="AC76" s="461" t="s">
        <v>63</v>
      </c>
      <c r="AD76" s="466" t="s">
        <v>64</v>
      </c>
      <c r="AE76" s="467"/>
      <c r="AF76" s="467"/>
      <c r="AG76" s="467"/>
      <c r="AH76" s="468"/>
      <c r="AI76" s="456" t="s">
        <v>65</v>
      </c>
    </row>
    <row r="77" spans="3:35" ht="16.5" customHeight="1" thickBot="1">
      <c r="C77" s="116"/>
      <c r="D77" s="114"/>
      <c r="E77" s="114"/>
      <c r="F77" s="205"/>
      <c r="G77" s="116"/>
      <c r="H77" s="116"/>
      <c r="I77" s="116"/>
      <c r="J77" s="116"/>
      <c r="K77" s="116">
        <f>AE89</f>
        <v>0</v>
      </c>
      <c r="L77" s="50"/>
      <c r="M77" s="50"/>
      <c r="N77" s="235"/>
      <c r="O77" s="236"/>
      <c r="P77" s="125">
        <f>AG89</f>
        <v>1</v>
      </c>
      <c r="Q77" s="116"/>
      <c r="R77" s="116"/>
      <c r="S77" s="116"/>
      <c r="T77" s="114"/>
      <c r="U77" s="211"/>
      <c r="V77" s="114"/>
      <c r="W77" s="114"/>
      <c r="X77" s="118"/>
      <c r="AA77" s="453"/>
      <c r="AB77" s="460"/>
      <c r="AC77" s="462"/>
      <c r="AD77" s="469"/>
      <c r="AE77" s="470"/>
      <c r="AF77" s="470"/>
      <c r="AG77" s="470"/>
      <c r="AH77" s="471"/>
      <c r="AI77" s="457"/>
    </row>
    <row r="78" spans="3:35" ht="16.5" customHeight="1" thickBot="1" thickTop="1">
      <c r="C78" s="116">
        <f>AE83</f>
        <v>0</v>
      </c>
      <c r="D78" s="114"/>
      <c r="E78" s="119"/>
      <c r="F78" s="198"/>
      <c r="G78" s="186"/>
      <c r="H78" s="192"/>
      <c r="I78" s="192"/>
      <c r="J78" s="120">
        <f>AG83</f>
        <v>3</v>
      </c>
      <c r="K78" s="116"/>
      <c r="L78" s="458" t="s">
        <v>148</v>
      </c>
      <c r="M78" s="443"/>
      <c r="N78" s="425"/>
      <c r="O78" s="425"/>
      <c r="P78" s="211"/>
      <c r="Q78" s="114">
        <f>AE110</f>
        <v>2</v>
      </c>
      <c r="R78" s="192"/>
      <c r="S78" s="192"/>
      <c r="T78" s="192"/>
      <c r="U78" s="196"/>
      <c r="V78" s="115"/>
      <c r="W78" s="119"/>
      <c r="X78" s="124">
        <f>AG110</f>
        <v>0</v>
      </c>
      <c r="AA78" s="398">
        <v>1</v>
      </c>
      <c r="AB78" s="400">
        <v>0.3958333333333333</v>
      </c>
      <c r="AC78" s="401" t="s">
        <v>89</v>
      </c>
      <c r="AD78" s="410" t="s">
        <v>188</v>
      </c>
      <c r="AE78" s="411"/>
      <c r="AF78" s="411"/>
      <c r="AG78" s="411"/>
      <c r="AH78" s="412"/>
      <c r="AI78" s="401" t="s">
        <v>90</v>
      </c>
    </row>
    <row r="79" spans="3:35" ht="16.5" customHeight="1" thickTop="1">
      <c r="C79" s="48"/>
      <c r="D79" s="458" t="s">
        <v>92</v>
      </c>
      <c r="E79" s="443"/>
      <c r="F79" s="443"/>
      <c r="G79" s="425"/>
      <c r="H79" s="425"/>
      <c r="I79" s="425"/>
      <c r="J79" s="184"/>
      <c r="K79" s="59"/>
      <c r="L79" s="455" t="s">
        <v>150</v>
      </c>
      <c r="M79" s="441"/>
      <c r="N79" s="441"/>
      <c r="O79" s="441"/>
      <c r="P79" s="182"/>
      <c r="Q79" s="190"/>
      <c r="R79" s="425" t="s">
        <v>93</v>
      </c>
      <c r="S79" s="425"/>
      <c r="T79" s="425"/>
      <c r="U79" s="443"/>
      <c r="V79" s="443"/>
      <c r="W79" s="444"/>
      <c r="X79" s="55"/>
      <c r="Y79" s="44"/>
      <c r="AA79" s="399"/>
      <c r="AB79" s="399"/>
      <c r="AC79" s="399"/>
      <c r="AD79" s="187" t="str">
        <f>G85</f>
        <v>千曲～きずな～選抜</v>
      </c>
      <c r="AE79" s="189">
        <v>2</v>
      </c>
      <c r="AF79" s="113" t="s">
        <v>9</v>
      </c>
      <c r="AG79" s="189">
        <v>0</v>
      </c>
      <c r="AH79" s="188" t="str">
        <f>K85</f>
        <v>会津ＴＣ</v>
      </c>
      <c r="AI79" s="399"/>
    </row>
    <row r="80" spans="3:35" ht="16.5" customHeight="1">
      <c r="C80" s="48"/>
      <c r="D80" s="455" t="s">
        <v>150</v>
      </c>
      <c r="E80" s="441"/>
      <c r="F80" s="441"/>
      <c r="G80" s="441"/>
      <c r="H80" s="441"/>
      <c r="I80" s="441"/>
      <c r="J80" s="195"/>
      <c r="K80" s="78"/>
      <c r="L80" s="79"/>
      <c r="M80" s="79"/>
      <c r="N80" s="79"/>
      <c r="O80" s="79"/>
      <c r="P80" s="78"/>
      <c r="Q80" s="197"/>
      <c r="R80" s="441" t="s">
        <v>151</v>
      </c>
      <c r="S80" s="441"/>
      <c r="T80" s="441"/>
      <c r="U80" s="441"/>
      <c r="V80" s="441"/>
      <c r="W80" s="442"/>
      <c r="X80" s="56"/>
      <c r="Y80" s="57"/>
      <c r="Z80" s="44"/>
      <c r="AA80" s="398">
        <v>2</v>
      </c>
      <c r="AB80" s="400">
        <v>0.4270833333333333</v>
      </c>
      <c r="AC80" s="401" t="s">
        <v>90</v>
      </c>
      <c r="AD80" s="406" t="s">
        <v>189</v>
      </c>
      <c r="AE80" s="407"/>
      <c r="AF80" s="407"/>
      <c r="AG80" s="407"/>
      <c r="AH80" s="408"/>
      <c r="AI80" s="401" t="s">
        <v>89</v>
      </c>
    </row>
    <row r="81" spans="3:35" ht="16.5" customHeight="1" thickBot="1">
      <c r="C81" s="53"/>
      <c r="D81" s="54"/>
      <c r="E81" s="54"/>
      <c r="F81" s="59"/>
      <c r="G81" s="114">
        <f>AE79</f>
        <v>2</v>
      </c>
      <c r="H81" s="192"/>
      <c r="I81" s="192"/>
      <c r="J81" s="196"/>
      <c r="K81" s="115"/>
      <c r="L81" s="125">
        <f>AG79</f>
        <v>0</v>
      </c>
      <c r="M81" s="116"/>
      <c r="N81" s="116"/>
      <c r="O81" s="116">
        <f>AE106</f>
        <v>1</v>
      </c>
      <c r="P81" s="192"/>
      <c r="Q81" s="193"/>
      <c r="R81" s="119"/>
      <c r="S81" s="115"/>
      <c r="T81" s="120">
        <f>AG106</f>
        <v>0</v>
      </c>
      <c r="U81" s="59"/>
      <c r="V81" s="59"/>
      <c r="W81" s="53"/>
      <c r="X81" s="58"/>
      <c r="Y81" s="45"/>
      <c r="Z81" s="44"/>
      <c r="AA81" s="399"/>
      <c r="AB81" s="399"/>
      <c r="AC81" s="399"/>
      <c r="AD81" s="187" t="str">
        <f>G112</f>
        <v>ｳｨﾝｽﾞﾌｯﾄﾎﾞｰﾙｸﾗﾌﾞ</v>
      </c>
      <c r="AE81" s="189">
        <v>2</v>
      </c>
      <c r="AF81" s="113" t="s">
        <v>9</v>
      </c>
      <c r="AG81" s="189">
        <v>0</v>
      </c>
      <c r="AH81" s="188" t="str">
        <f>K112</f>
        <v>北部ＦＣ</v>
      </c>
      <c r="AI81" s="399"/>
    </row>
    <row r="82" spans="2:35" ht="16.5" customHeight="1" thickTop="1">
      <c r="B82" s="44"/>
      <c r="C82" s="48"/>
      <c r="D82" s="59"/>
      <c r="E82" s="59"/>
      <c r="F82" s="46"/>
      <c r="G82" s="190"/>
      <c r="H82" s="425" t="s">
        <v>146</v>
      </c>
      <c r="I82" s="425"/>
      <c r="J82" s="443"/>
      <c r="K82" s="444"/>
      <c r="L82" s="52"/>
      <c r="M82" s="59"/>
      <c r="N82" s="59"/>
      <c r="O82" s="59"/>
      <c r="P82" s="450" t="s">
        <v>147</v>
      </c>
      <c r="Q82" s="425"/>
      <c r="R82" s="443"/>
      <c r="S82" s="444"/>
      <c r="T82" s="52"/>
      <c r="U82" s="59"/>
      <c r="V82" s="59"/>
      <c r="W82" s="60"/>
      <c r="X82" s="44"/>
      <c r="Y82" s="44"/>
      <c r="Z82" s="61"/>
      <c r="AA82" s="398">
        <v>3</v>
      </c>
      <c r="AB82" s="400">
        <v>0.4583333333333333</v>
      </c>
      <c r="AC82" s="401" t="s">
        <v>91</v>
      </c>
      <c r="AD82" s="406" t="s">
        <v>190</v>
      </c>
      <c r="AE82" s="407"/>
      <c r="AF82" s="407"/>
      <c r="AG82" s="407"/>
      <c r="AH82" s="408"/>
      <c r="AI82" s="404" t="s">
        <v>86</v>
      </c>
    </row>
    <row r="83" spans="2:35" ht="16.5" customHeight="1" thickBot="1">
      <c r="B83" s="44"/>
      <c r="C83" s="53"/>
      <c r="D83" s="59"/>
      <c r="E83" s="59"/>
      <c r="F83" s="46"/>
      <c r="G83" s="194"/>
      <c r="H83" s="441" t="s">
        <v>150</v>
      </c>
      <c r="I83" s="441"/>
      <c r="J83" s="441"/>
      <c r="K83" s="442"/>
      <c r="L83" s="77"/>
      <c r="M83" s="78"/>
      <c r="N83" s="78"/>
      <c r="O83" s="78"/>
      <c r="P83" s="451" t="s">
        <v>151</v>
      </c>
      <c r="Q83" s="441"/>
      <c r="R83" s="441"/>
      <c r="S83" s="442"/>
      <c r="T83" s="52"/>
      <c r="U83" s="59"/>
      <c r="V83" s="59"/>
      <c r="W83" s="53"/>
      <c r="X83" s="62"/>
      <c r="Y83" s="62"/>
      <c r="Z83" s="63"/>
      <c r="AA83" s="399"/>
      <c r="AB83" s="399"/>
      <c r="AC83" s="399"/>
      <c r="AD83" s="187" t="str">
        <f>C85</f>
        <v>福島中央ＦＣ</v>
      </c>
      <c r="AE83" s="189">
        <v>0</v>
      </c>
      <c r="AF83" s="113" t="s">
        <v>9</v>
      </c>
      <c r="AG83" s="189">
        <v>3</v>
      </c>
      <c r="AH83" s="208" t="str">
        <f>AD79</f>
        <v>千曲～きずな～選抜</v>
      </c>
      <c r="AI83" s="399"/>
    </row>
    <row r="84" spans="2:35" ht="16.5" customHeight="1" thickBot="1">
      <c r="B84" s="44"/>
      <c r="C84" s="446" t="s">
        <v>276</v>
      </c>
      <c r="D84" s="447"/>
      <c r="E84" s="64"/>
      <c r="F84" s="61"/>
      <c r="G84" s="446" t="s">
        <v>280</v>
      </c>
      <c r="H84" s="447"/>
      <c r="I84" s="65"/>
      <c r="J84" s="66"/>
      <c r="K84" s="446" t="s">
        <v>277</v>
      </c>
      <c r="L84" s="447"/>
      <c r="M84" s="65"/>
      <c r="N84" s="66"/>
      <c r="O84" s="446" t="s">
        <v>278</v>
      </c>
      <c r="P84" s="447"/>
      <c r="Q84" s="65"/>
      <c r="R84" s="66"/>
      <c r="S84" s="446" t="s">
        <v>279</v>
      </c>
      <c r="T84" s="447"/>
      <c r="U84" s="64"/>
      <c r="V84" s="44"/>
      <c r="W84" s="446" t="s">
        <v>281</v>
      </c>
      <c r="X84" s="447"/>
      <c r="Y84" s="64"/>
      <c r="Z84" s="63"/>
      <c r="AA84" s="398">
        <v>4</v>
      </c>
      <c r="AB84" s="400">
        <v>0.4895833333333333</v>
      </c>
      <c r="AC84" s="401" t="s">
        <v>86</v>
      </c>
      <c r="AD84" s="406" t="s">
        <v>191</v>
      </c>
      <c r="AE84" s="407"/>
      <c r="AF84" s="407"/>
      <c r="AG84" s="407"/>
      <c r="AH84" s="408"/>
      <c r="AI84" s="404" t="s">
        <v>91</v>
      </c>
    </row>
    <row r="85" spans="2:35" ht="16.5" customHeight="1">
      <c r="B85" s="67"/>
      <c r="C85" s="435" t="str">
        <f>'予選リーグ勝敗表'!A15</f>
        <v>福島中央ＦＣ</v>
      </c>
      <c r="D85" s="436"/>
      <c r="E85" s="68"/>
      <c r="F85" s="63"/>
      <c r="G85" s="435" t="str">
        <f>'予選リーグ勝敗表'!A28</f>
        <v>千曲～きずな～選抜</v>
      </c>
      <c r="H85" s="436"/>
      <c r="I85" s="69"/>
      <c r="J85" s="70"/>
      <c r="K85" s="435" t="str">
        <f>'予選リーグ勝敗表'!A6</f>
        <v>会津ＴＣ</v>
      </c>
      <c r="L85" s="436"/>
      <c r="M85" s="69"/>
      <c r="N85" s="70"/>
      <c r="O85" s="435" t="str">
        <f>'予選リーグ勝敗表'!A43</f>
        <v>いわきＴＣ</v>
      </c>
      <c r="P85" s="436"/>
      <c r="Q85" s="69"/>
      <c r="R85" s="70"/>
      <c r="S85" s="435" t="str">
        <f>'予選リーグ勝敗表'!A21</f>
        <v>蛇田ＦＣ</v>
      </c>
      <c r="T85" s="436"/>
      <c r="U85" s="68"/>
      <c r="V85" s="67"/>
      <c r="W85" s="435" t="str">
        <f>'予選リーグ勝敗表'!A35</f>
        <v>西北五トレセン</v>
      </c>
      <c r="X85" s="436"/>
      <c r="Y85" s="68"/>
      <c r="Z85" s="63"/>
      <c r="AA85" s="399"/>
      <c r="AB85" s="399"/>
      <c r="AC85" s="399"/>
      <c r="AD85" s="187" t="str">
        <f>C112</f>
        <v>一関トレセンＵ－１２</v>
      </c>
      <c r="AE85" s="189">
        <v>0</v>
      </c>
      <c r="AF85" s="200" t="s">
        <v>314</v>
      </c>
      <c r="AG85" s="189">
        <v>0</v>
      </c>
      <c r="AH85" s="208" t="str">
        <f>AD81</f>
        <v>ｳｨﾝｽﾞﾌｯﾄﾎﾞｰﾙｸﾗﾌﾞ</v>
      </c>
      <c r="AI85" s="399"/>
    </row>
    <row r="86" spans="2:35" ht="16.5" customHeight="1">
      <c r="B86" s="67"/>
      <c r="C86" s="437"/>
      <c r="D86" s="438"/>
      <c r="E86" s="68"/>
      <c r="F86" s="63"/>
      <c r="G86" s="437"/>
      <c r="H86" s="438"/>
      <c r="I86" s="69"/>
      <c r="J86" s="70"/>
      <c r="K86" s="437"/>
      <c r="L86" s="438"/>
      <c r="M86" s="69"/>
      <c r="N86" s="70"/>
      <c r="O86" s="437"/>
      <c r="P86" s="438"/>
      <c r="Q86" s="69"/>
      <c r="R86" s="70"/>
      <c r="S86" s="437"/>
      <c r="T86" s="438"/>
      <c r="U86" s="68"/>
      <c r="V86" s="67"/>
      <c r="W86" s="437"/>
      <c r="X86" s="438"/>
      <c r="Y86" s="68"/>
      <c r="Z86" s="63"/>
      <c r="AA86" s="398">
        <v>5</v>
      </c>
      <c r="AB86" s="400">
        <v>0.5208333333333334</v>
      </c>
      <c r="AC86" s="401" t="s">
        <v>95</v>
      </c>
      <c r="AD86" s="406" t="s">
        <v>196</v>
      </c>
      <c r="AE86" s="407"/>
      <c r="AF86" s="407"/>
      <c r="AG86" s="407"/>
      <c r="AH86" s="408"/>
      <c r="AI86" s="402" t="s">
        <v>76</v>
      </c>
    </row>
    <row r="87" spans="2:35" ht="16.5" customHeight="1">
      <c r="B87" s="67"/>
      <c r="C87" s="437"/>
      <c r="D87" s="438"/>
      <c r="E87" s="68"/>
      <c r="F87" s="63"/>
      <c r="G87" s="437"/>
      <c r="H87" s="438"/>
      <c r="I87" s="69"/>
      <c r="J87" s="70"/>
      <c r="K87" s="437"/>
      <c r="L87" s="438"/>
      <c r="M87" s="69"/>
      <c r="N87" s="70"/>
      <c r="O87" s="437"/>
      <c r="P87" s="438"/>
      <c r="Q87" s="69"/>
      <c r="R87" s="70"/>
      <c r="S87" s="437"/>
      <c r="T87" s="438"/>
      <c r="U87" s="68"/>
      <c r="V87" s="67"/>
      <c r="W87" s="437"/>
      <c r="X87" s="438"/>
      <c r="Y87" s="68"/>
      <c r="Z87" s="63"/>
      <c r="AA87" s="399"/>
      <c r="AB87" s="399"/>
      <c r="AC87" s="399"/>
      <c r="AD87" s="187" t="str">
        <f>AH79</f>
        <v>会津ＴＣ</v>
      </c>
      <c r="AE87" s="189">
        <v>5</v>
      </c>
      <c r="AF87" s="113" t="s">
        <v>303</v>
      </c>
      <c r="AG87" s="189">
        <v>1</v>
      </c>
      <c r="AH87" s="188" t="str">
        <f>AH106</f>
        <v>蛇田ＦＣ</v>
      </c>
      <c r="AI87" s="403"/>
    </row>
    <row r="88" spans="2:35" ht="16.5" customHeight="1">
      <c r="B88" s="67"/>
      <c r="C88" s="437"/>
      <c r="D88" s="438"/>
      <c r="E88" s="68"/>
      <c r="F88" s="63"/>
      <c r="G88" s="437"/>
      <c r="H88" s="438"/>
      <c r="I88" s="69"/>
      <c r="J88" s="70"/>
      <c r="K88" s="437"/>
      <c r="L88" s="438"/>
      <c r="M88" s="69"/>
      <c r="N88" s="70"/>
      <c r="O88" s="437"/>
      <c r="P88" s="438"/>
      <c r="Q88" s="69"/>
      <c r="R88" s="70"/>
      <c r="S88" s="437"/>
      <c r="T88" s="438"/>
      <c r="U88" s="68"/>
      <c r="V88" s="67"/>
      <c r="W88" s="437"/>
      <c r="X88" s="438"/>
      <c r="Y88" s="68"/>
      <c r="AA88" s="398">
        <v>6</v>
      </c>
      <c r="AB88" s="400">
        <v>0.5520833333333334</v>
      </c>
      <c r="AC88" s="401" t="s">
        <v>96</v>
      </c>
      <c r="AD88" s="406" t="s">
        <v>197</v>
      </c>
      <c r="AE88" s="407"/>
      <c r="AF88" s="407"/>
      <c r="AG88" s="407"/>
      <c r="AH88" s="408"/>
      <c r="AI88" s="401" t="s">
        <v>97</v>
      </c>
    </row>
    <row r="89" spans="2:35" ht="16.5" customHeight="1">
      <c r="B89" s="67"/>
      <c r="C89" s="437"/>
      <c r="D89" s="438"/>
      <c r="E89" s="68"/>
      <c r="F89" s="63"/>
      <c r="G89" s="437"/>
      <c r="H89" s="438"/>
      <c r="I89" s="69"/>
      <c r="J89" s="70"/>
      <c r="K89" s="437"/>
      <c r="L89" s="438"/>
      <c r="M89" s="69"/>
      <c r="N89" s="70"/>
      <c r="O89" s="437"/>
      <c r="P89" s="438"/>
      <c r="Q89" s="69"/>
      <c r="R89" s="70"/>
      <c r="S89" s="437"/>
      <c r="T89" s="438"/>
      <c r="U89" s="68"/>
      <c r="V89" s="67"/>
      <c r="W89" s="437"/>
      <c r="X89" s="438"/>
      <c r="Y89" s="68"/>
      <c r="AA89" s="399"/>
      <c r="AB89" s="399"/>
      <c r="AC89" s="399"/>
      <c r="AD89" s="187" t="str">
        <f>AD83</f>
        <v>福島中央ＦＣ</v>
      </c>
      <c r="AE89" s="189">
        <v>0</v>
      </c>
      <c r="AF89" s="113" t="s">
        <v>9</v>
      </c>
      <c r="AG89" s="189">
        <v>1</v>
      </c>
      <c r="AH89" s="188" t="str">
        <f>AH110</f>
        <v>西北五トレセン</v>
      </c>
      <c r="AI89" s="399"/>
    </row>
    <row r="90" spans="3:35" ht="16.5" customHeight="1" thickBot="1">
      <c r="C90" s="439"/>
      <c r="D90" s="440"/>
      <c r="G90" s="439"/>
      <c r="H90" s="440"/>
      <c r="K90" s="439"/>
      <c r="L90" s="440"/>
      <c r="O90" s="439"/>
      <c r="P90" s="440"/>
      <c r="S90" s="439"/>
      <c r="T90" s="440"/>
      <c r="W90" s="439"/>
      <c r="X90" s="440"/>
      <c r="AA90" s="398">
        <v>7</v>
      </c>
      <c r="AB90" s="400">
        <v>0.5833333333333334</v>
      </c>
      <c r="AC90" s="401" t="s">
        <v>97</v>
      </c>
      <c r="AD90" s="406" t="s">
        <v>192</v>
      </c>
      <c r="AE90" s="407"/>
      <c r="AF90" s="407"/>
      <c r="AG90" s="407"/>
      <c r="AH90" s="408"/>
      <c r="AI90" s="401" t="s">
        <v>96</v>
      </c>
    </row>
    <row r="91" spans="3:35" ht="16.5" customHeight="1">
      <c r="C91" s="44"/>
      <c r="D91" s="44"/>
      <c r="E91" s="44"/>
      <c r="F91" s="44"/>
      <c r="G91" s="44"/>
      <c r="H91" s="44"/>
      <c r="S91" s="44"/>
      <c r="T91" s="44"/>
      <c r="U91" s="44"/>
      <c r="V91" s="44"/>
      <c r="W91" s="44"/>
      <c r="AA91" s="399"/>
      <c r="AB91" s="399"/>
      <c r="AC91" s="399"/>
      <c r="AD91" s="187" t="str">
        <f>AH83</f>
        <v>千曲～きずな～選抜</v>
      </c>
      <c r="AE91" s="189">
        <v>1</v>
      </c>
      <c r="AF91" s="113" t="s">
        <v>304</v>
      </c>
      <c r="AG91" s="189">
        <v>2</v>
      </c>
      <c r="AH91" s="188" t="str">
        <f>AD110</f>
        <v>いわきＴＣ</v>
      </c>
      <c r="AI91" s="399"/>
    </row>
    <row r="92" spans="3:46" ht="16.5" customHeight="1">
      <c r="C92" s="44"/>
      <c r="D92" s="71"/>
      <c r="E92" s="71"/>
      <c r="F92" s="44"/>
      <c r="G92" s="44"/>
      <c r="H92" s="44"/>
      <c r="I92" s="218"/>
      <c r="J92" s="425" t="s">
        <v>110</v>
      </c>
      <c r="K92" s="425"/>
      <c r="L92" s="425"/>
      <c r="M92" s="425"/>
      <c r="N92" s="425"/>
      <c r="O92" s="425"/>
      <c r="P92" s="425"/>
      <c r="Q92" s="454"/>
      <c r="R92" s="44"/>
      <c r="S92" s="44"/>
      <c r="T92" s="44"/>
      <c r="U92" s="44"/>
      <c r="V92" s="44"/>
      <c r="W92" s="44"/>
      <c r="AJ92" s="44"/>
      <c r="AK92" s="44"/>
      <c r="AL92" s="44"/>
      <c r="AM92" s="64"/>
      <c r="AN92" s="64"/>
      <c r="AO92" s="64"/>
      <c r="AP92" s="64"/>
      <c r="AQ92" s="44"/>
      <c r="AR92" s="44"/>
      <c r="AS92" s="44"/>
      <c r="AT92" s="44"/>
    </row>
    <row r="93" spans="3:46" ht="16.5" customHeight="1" thickBot="1">
      <c r="C93" s="44"/>
      <c r="D93" s="71"/>
      <c r="E93" s="71"/>
      <c r="F93" s="44"/>
      <c r="G93" s="44"/>
      <c r="H93" s="44"/>
      <c r="I93" s="218"/>
      <c r="J93" s="425" t="s">
        <v>150</v>
      </c>
      <c r="K93" s="425"/>
      <c r="L93" s="425"/>
      <c r="M93" s="425"/>
      <c r="N93" s="427"/>
      <c r="O93" s="427"/>
      <c r="P93" s="427"/>
      <c r="Q93" s="428"/>
      <c r="R93" s="64"/>
      <c r="S93" s="44"/>
      <c r="T93" s="44"/>
      <c r="U93" s="44"/>
      <c r="V93" s="44"/>
      <c r="W93" s="44"/>
      <c r="AJ93" s="44"/>
      <c r="AK93" s="44"/>
      <c r="AL93" s="44"/>
      <c r="AM93" s="64"/>
      <c r="AN93" s="64"/>
      <c r="AO93" s="64"/>
      <c r="AP93" s="64"/>
      <c r="AQ93" s="44"/>
      <c r="AR93" s="44"/>
      <c r="AS93" s="44"/>
      <c r="AT93" s="44"/>
    </row>
    <row r="94" spans="9:18" ht="16.5" customHeight="1" thickTop="1">
      <c r="I94" s="123">
        <f>AE87</f>
        <v>5</v>
      </c>
      <c r="J94" s="229"/>
      <c r="K94" s="230"/>
      <c r="L94" s="230"/>
      <c r="M94" s="231"/>
      <c r="N94" s="228"/>
      <c r="O94" s="127"/>
      <c r="P94" s="127"/>
      <c r="Q94" s="127"/>
      <c r="R94" s="128">
        <f>AG87</f>
        <v>1</v>
      </c>
    </row>
    <row r="95" ht="13.5" customHeight="1"/>
    <row r="96" ht="13.5" customHeight="1"/>
    <row r="98" spans="2:18" ht="13.5" customHeight="1">
      <c r="B98" s="43"/>
      <c r="I98" s="429" t="s">
        <v>179</v>
      </c>
      <c r="J98" s="430"/>
      <c r="K98" s="430"/>
      <c r="L98" s="430"/>
      <c r="M98" s="430"/>
      <c r="N98" s="430"/>
      <c r="O98" s="430"/>
      <c r="P98" s="430"/>
      <c r="Q98" s="430"/>
      <c r="R98" s="431"/>
    </row>
    <row r="99" spans="9:18" ht="13.5">
      <c r="I99" s="432"/>
      <c r="J99" s="433"/>
      <c r="K99" s="433"/>
      <c r="L99" s="433"/>
      <c r="M99" s="433"/>
      <c r="N99" s="433"/>
      <c r="O99" s="433"/>
      <c r="P99" s="433"/>
      <c r="Q99" s="433"/>
      <c r="R99" s="434"/>
    </row>
    <row r="100" spans="27:35" ht="13.5">
      <c r="AA100"/>
      <c r="AB100"/>
      <c r="AC100"/>
      <c r="AD100"/>
      <c r="AE100"/>
      <c r="AF100"/>
      <c r="AG100"/>
      <c r="AH100"/>
      <c r="AI100"/>
    </row>
    <row r="101" spans="6:35" ht="16.5" customHeight="1" thickBot="1">
      <c r="F101" s="118">
        <f>AE118</f>
        <v>1</v>
      </c>
      <c r="G101" s="123"/>
      <c r="H101" s="123"/>
      <c r="I101" s="123"/>
      <c r="J101" s="123"/>
      <c r="K101" s="123"/>
      <c r="L101" s="121"/>
      <c r="M101" s="121"/>
      <c r="N101" s="239"/>
      <c r="O101" s="240"/>
      <c r="P101" s="241"/>
      <c r="Q101" s="241"/>
      <c r="R101" s="241"/>
      <c r="S101" s="241"/>
      <c r="T101" s="241"/>
      <c r="U101" s="126">
        <f>AG118</f>
        <v>4</v>
      </c>
      <c r="AA101" s="398" t="s">
        <v>60</v>
      </c>
      <c r="AB101" s="398"/>
      <c r="AC101" s="405" t="s">
        <v>156</v>
      </c>
      <c r="AD101" s="405"/>
      <c r="AE101" s="405"/>
      <c r="AF101" s="405"/>
      <c r="AG101" s="405"/>
      <c r="AH101" s="405"/>
      <c r="AI101" s="405"/>
    </row>
    <row r="102" spans="3:35" ht="16.5" customHeight="1" thickTop="1">
      <c r="C102" s="46"/>
      <c r="D102" s="59"/>
      <c r="E102" s="59"/>
      <c r="F102" s="190"/>
      <c r="G102" s="443" t="s">
        <v>111</v>
      </c>
      <c r="H102" s="443"/>
      <c r="I102" s="443"/>
      <c r="J102" s="443"/>
      <c r="K102" s="443"/>
      <c r="L102" s="443"/>
      <c r="M102" s="443"/>
      <c r="N102" s="425"/>
      <c r="O102" s="425"/>
      <c r="P102" s="425"/>
      <c r="Q102" s="425"/>
      <c r="R102" s="425"/>
      <c r="S102" s="425"/>
      <c r="T102" s="425"/>
      <c r="U102" s="184"/>
      <c r="V102" s="47"/>
      <c r="W102" s="47"/>
      <c r="AA102" s="399"/>
      <c r="AB102" s="399"/>
      <c r="AC102" s="399"/>
      <c r="AD102" s="399"/>
      <c r="AE102" s="399"/>
      <c r="AF102" s="399"/>
      <c r="AG102" s="399"/>
      <c r="AH102" s="399"/>
      <c r="AI102" s="399"/>
    </row>
    <row r="103" spans="3:35" ht="16.5" customHeight="1">
      <c r="C103" s="46"/>
      <c r="D103" s="59"/>
      <c r="E103" s="59"/>
      <c r="F103" s="190"/>
      <c r="G103" s="441" t="s">
        <v>151</v>
      </c>
      <c r="H103" s="441"/>
      <c r="I103" s="441"/>
      <c r="J103" s="441"/>
      <c r="K103" s="441"/>
      <c r="L103" s="441"/>
      <c r="M103" s="441"/>
      <c r="N103" s="441"/>
      <c r="O103" s="441"/>
      <c r="P103" s="441"/>
      <c r="Q103" s="441"/>
      <c r="R103" s="441"/>
      <c r="S103" s="441"/>
      <c r="T103" s="441"/>
      <c r="U103" s="184"/>
      <c r="V103" s="47"/>
      <c r="W103" s="47"/>
      <c r="AA103" s="452" t="s">
        <v>61</v>
      </c>
      <c r="AB103" s="459" t="s">
        <v>62</v>
      </c>
      <c r="AC103" s="461" t="s">
        <v>63</v>
      </c>
      <c r="AD103" s="466" t="s">
        <v>64</v>
      </c>
      <c r="AE103" s="467"/>
      <c r="AF103" s="467"/>
      <c r="AG103" s="467"/>
      <c r="AH103" s="468"/>
      <c r="AI103" s="456" t="s">
        <v>65</v>
      </c>
    </row>
    <row r="104" spans="3:35" ht="16.5" customHeight="1" thickBot="1">
      <c r="C104" s="46"/>
      <c r="D104" s="59"/>
      <c r="E104" s="59"/>
      <c r="F104" s="203" t="s">
        <v>311</v>
      </c>
      <c r="G104" s="226" t="s">
        <v>312</v>
      </c>
      <c r="H104" s="46"/>
      <c r="I104" s="46"/>
      <c r="J104" s="46"/>
      <c r="K104" s="116">
        <f>AE116</f>
        <v>0</v>
      </c>
      <c r="L104" s="119"/>
      <c r="M104" s="119"/>
      <c r="N104" s="185"/>
      <c r="O104" s="186"/>
      <c r="P104" s="125">
        <f>AG116</f>
        <v>1</v>
      </c>
      <c r="Q104" s="46"/>
      <c r="R104" s="59"/>
      <c r="S104" s="59"/>
      <c r="T104" s="203" t="s">
        <v>311</v>
      </c>
      <c r="U104" s="226" t="s">
        <v>312</v>
      </c>
      <c r="V104" s="47"/>
      <c r="W104" s="47"/>
      <c r="X104" s="163"/>
      <c r="AA104" s="453"/>
      <c r="AB104" s="460"/>
      <c r="AC104" s="462"/>
      <c r="AD104" s="469"/>
      <c r="AE104" s="470"/>
      <c r="AF104" s="470"/>
      <c r="AG104" s="470"/>
      <c r="AH104" s="471"/>
      <c r="AI104" s="457"/>
    </row>
    <row r="105" spans="3:35" ht="16.5" customHeight="1" thickBot="1" thickTop="1">
      <c r="C105" s="116">
        <f>AE85</f>
        <v>0</v>
      </c>
      <c r="D105" s="192"/>
      <c r="E105" s="192"/>
      <c r="F105" s="222">
        <v>6</v>
      </c>
      <c r="G105" s="227">
        <v>5</v>
      </c>
      <c r="H105" s="114"/>
      <c r="I105" s="114"/>
      <c r="J105" s="120">
        <f>AG85</f>
        <v>0</v>
      </c>
      <c r="K105" s="46"/>
      <c r="L105" s="448" t="s">
        <v>112</v>
      </c>
      <c r="M105" s="449"/>
      <c r="N105" s="441"/>
      <c r="O105" s="441"/>
      <c r="P105" s="182"/>
      <c r="Q105" s="114">
        <f>AE112</f>
        <v>0</v>
      </c>
      <c r="R105" s="192"/>
      <c r="S105" s="192"/>
      <c r="T105" s="222">
        <v>5</v>
      </c>
      <c r="U105" s="227">
        <v>4</v>
      </c>
      <c r="V105" s="115"/>
      <c r="W105" s="119"/>
      <c r="X105" s="124">
        <f>AG112</f>
        <v>0</v>
      </c>
      <c r="AA105" s="398">
        <v>1</v>
      </c>
      <c r="AB105" s="400">
        <v>0.3958333333333333</v>
      </c>
      <c r="AC105" s="401" t="s">
        <v>98</v>
      </c>
      <c r="AD105" s="410" t="s">
        <v>188</v>
      </c>
      <c r="AE105" s="411"/>
      <c r="AF105" s="411"/>
      <c r="AG105" s="411"/>
      <c r="AH105" s="412"/>
      <c r="AI105" s="401" t="s">
        <v>99</v>
      </c>
    </row>
    <row r="106" spans="3:35" ht="16.5" customHeight="1" thickTop="1">
      <c r="C106" s="190"/>
      <c r="D106" s="425" t="s">
        <v>113</v>
      </c>
      <c r="E106" s="425"/>
      <c r="F106" s="425"/>
      <c r="G106" s="443"/>
      <c r="H106" s="443"/>
      <c r="I106" s="443"/>
      <c r="J106" s="184"/>
      <c r="K106" s="47"/>
      <c r="L106" s="424" t="s">
        <v>151</v>
      </c>
      <c r="M106" s="425"/>
      <c r="N106" s="425"/>
      <c r="O106" s="425"/>
      <c r="P106" s="182"/>
      <c r="Q106" s="190"/>
      <c r="R106" s="425" t="s">
        <v>114</v>
      </c>
      <c r="S106" s="425"/>
      <c r="T106" s="425"/>
      <c r="U106" s="443"/>
      <c r="V106" s="443"/>
      <c r="W106" s="444"/>
      <c r="X106" s="55"/>
      <c r="Y106" s="44"/>
      <c r="Z106" s="44"/>
      <c r="AA106" s="399"/>
      <c r="AB106" s="399"/>
      <c r="AC106" s="399"/>
      <c r="AD106" s="187" t="str">
        <f>O85</f>
        <v>いわきＴＣ</v>
      </c>
      <c r="AE106" s="189">
        <v>1</v>
      </c>
      <c r="AF106" s="113" t="s">
        <v>302</v>
      </c>
      <c r="AG106" s="189">
        <v>0</v>
      </c>
      <c r="AH106" s="188" t="str">
        <f>S85</f>
        <v>蛇田ＦＣ</v>
      </c>
      <c r="AI106" s="399"/>
    </row>
    <row r="107" spans="3:35" ht="16.5" customHeight="1">
      <c r="C107" s="190"/>
      <c r="D107" s="441" t="s">
        <v>150</v>
      </c>
      <c r="E107" s="441"/>
      <c r="F107" s="441"/>
      <c r="G107" s="441"/>
      <c r="H107" s="441"/>
      <c r="I107" s="441"/>
      <c r="J107" s="209"/>
      <c r="K107" s="80"/>
      <c r="L107" s="81"/>
      <c r="M107" s="81"/>
      <c r="N107" s="81"/>
      <c r="O107" s="81"/>
      <c r="P107" s="133"/>
      <c r="Q107" s="201"/>
      <c r="R107" s="441" t="s">
        <v>151</v>
      </c>
      <c r="S107" s="441"/>
      <c r="T107" s="441"/>
      <c r="U107" s="441"/>
      <c r="V107" s="441"/>
      <c r="W107" s="442"/>
      <c r="X107" s="56"/>
      <c r="Y107" s="57"/>
      <c r="Z107" s="44"/>
      <c r="AA107" s="398">
        <v>2</v>
      </c>
      <c r="AB107" s="400">
        <v>0.4270833333333333</v>
      </c>
      <c r="AC107" s="401" t="s">
        <v>99</v>
      </c>
      <c r="AD107" s="406" t="s">
        <v>189</v>
      </c>
      <c r="AE107" s="407"/>
      <c r="AF107" s="407"/>
      <c r="AG107" s="407"/>
      <c r="AH107" s="408"/>
      <c r="AI107" s="401" t="s">
        <v>98</v>
      </c>
    </row>
    <row r="108" spans="3:35" ht="16.5" customHeight="1" thickBot="1">
      <c r="C108" s="206"/>
      <c r="D108" s="54"/>
      <c r="E108" s="54"/>
      <c r="F108" s="47"/>
      <c r="G108" s="130">
        <f>AE81</f>
        <v>2</v>
      </c>
      <c r="H108" s="186"/>
      <c r="I108" s="186"/>
      <c r="J108" s="210"/>
      <c r="K108" s="115"/>
      <c r="L108" s="125">
        <f>AG81</f>
        <v>0</v>
      </c>
      <c r="M108" s="125"/>
      <c r="N108" s="125"/>
      <c r="O108" s="131">
        <f>AE108</f>
        <v>2</v>
      </c>
      <c r="P108" s="186"/>
      <c r="Q108" s="202"/>
      <c r="R108" s="115"/>
      <c r="S108" s="115"/>
      <c r="T108" s="120">
        <f>AG108</f>
        <v>1</v>
      </c>
      <c r="U108" s="47"/>
      <c r="V108" s="47"/>
      <c r="W108" s="53"/>
      <c r="X108" s="58"/>
      <c r="Y108" s="45"/>
      <c r="Z108" s="61"/>
      <c r="AA108" s="399"/>
      <c r="AB108" s="399"/>
      <c r="AC108" s="399"/>
      <c r="AD108" s="187" t="str">
        <f>O112</f>
        <v>福島県南トレセンＦＣ</v>
      </c>
      <c r="AE108" s="189">
        <v>2</v>
      </c>
      <c r="AF108" s="113" t="s">
        <v>304</v>
      </c>
      <c r="AG108" s="189">
        <v>1</v>
      </c>
      <c r="AH108" s="188" t="str">
        <f>S112</f>
        <v>新庄トレセン</v>
      </c>
      <c r="AI108" s="399"/>
    </row>
    <row r="109" spans="2:35" ht="16.5" customHeight="1" thickTop="1">
      <c r="B109" s="44"/>
      <c r="C109" s="190"/>
      <c r="D109" s="59"/>
      <c r="E109" s="59"/>
      <c r="F109" s="46"/>
      <c r="G109" s="190"/>
      <c r="H109" s="425" t="s">
        <v>115</v>
      </c>
      <c r="I109" s="425"/>
      <c r="J109" s="443"/>
      <c r="K109" s="444"/>
      <c r="L109" s="52"/>
      <c r="M109" s="47"/>
      <c r="N109" s="47"/>
      <c r="O109" s="190"/>
      <c r="P109" s="425" t="s">
        <v>116</v>
      </c>
      <c r="Q109" s="425"/>
      <c r="R109" s="443"/>
      <c r="S109" s="444"/>
      <c r="T109" s="52"/>
      <c r="U109" s="47"/>
      <c r="V109" s="47"/>
      <c r="W109" s="60"/>
      <c r="X109" s="44"/>
      <c r="Y109" s="44"/>
      <c r="Z109" s="63"/>
      <c r="AA109" s="398">
        <v>3</v>
      </c>
      <c r="AB109" s="400">
        <v>0.4583333333333333</v>
      </c>
      <c r="AC109" s="401" t="s">
        <v>100</v>
      </c>
      <c r="AD109" s="406" t="s">
        <v>74</v>
      </c>
      <c r="AE109" s="407"/>
      <c r="AF109" s="407"/>
      <c r="AG109" s="407"/>
      <c r="AH109" s="408"/>
      <c r="AI109" s="404" t="s">
        <v>101</v>
      </c>
    </row>
    <row r="110" spans="2:35" ht="16.5" customHeight="1" thickBot="1">
      <c r="B110" s="44"/>
      <c r="C110" s="207"/>
      <c r="D110" s="59"/>
      <c r="E110" s="59"/>
      <c r="F110" s="46"/>
      <c r="G110" s="194"/>
      <c r="H110" s="441" t="s">
        <v>150</v>
      </c>
      <c r="I110" s="441"/>
      <c r="J110" s="441"/>
      <c r="K110" s="442"/>
      <c r="L110" s="77"/>
      <c r="M110" s="78"/>
      <c r="N110" s="78"/>
      <c r="O110" s="191"/>
      <c r="P110" s="441" t="s">
        <v>151</v>
      </c>
      <c r="Q110" s="441"/>
      <c r="R110" s="441"/>
      <c r="S110" s="442"/>
      <c r="T110" s="52"/>
      <c r="U110" s="47"/>
      <c r="V110" s="47"/>
      <c r="W110" s="53"/>
      <c r="X110" s="62"/>
      <c r="Y110" s="62"/>
      <c r="Z110" s="63"/>
      <c r="AA110" s="399"/>
      <c r="AB110" s="399"/>
      <c r="AC110" s="399"/>
      <c r="AD110" s="187" t="str">
        <f>AD106</f>
        <v>いわきＴＣ</v>
      </c>
      <c r="AE110" s="189">
        <v>2</v>
      </c>
      <c r="AF110" s="113" t="s">
        <v>301</v>
      </c>
      <c r="AG110" s="189">
        <v>0</v>
      </c>
      <c r="AH110" s="188" t="str">
        <f>W85</f>
        <v>西北五トレセン</v>
      </c>
      <c r="AI110" s="399"/>
    </row>
    <row r="111" spans="2:35" ht="16.5" customHeight="1" thickBot="1">
      <c r="B111" s="44"/>
      <c r="C111" s="446" t="s">
        <v>276</v>
      </c>
      <c r="D111" s="447"/>
      <c r="E111" s="64"/>
      <c r="F111" s="61"/>
      <c r="G111" s="446" t="s">
        <v>280</v>
      </c>
      <c r="H111" s="447"/>
      <c r="I111" s="65"/>
      <c r="J111" s="66"/>
      <c r="K111" s="446" t="s">
        <v>277</v>
      </c>
      <c r="L111" s="447"/>
      <c r="M111" s="65"/>
      <c r="N111" s="66"/>
      <c r="O111" s="446" t="s">
        <v>278</v>
      </c>
      <c r="P111" s="447"/>
      <c r="Q111" s="65"/>
      <c r="R111" s="66"/>
      <c r="S111" s="446" t="s">
        <v>279</v>
      </c>
      <c r="T111" s="447"/>
      <c r="U111" s="64"/>
      <c r="V111" s="44"/>
      <c r="W111" s="446" t="s">
        <v>281</v>
      </c>
      <c r="X111" s="447"/>
      <c r="Y111" s="64"/>
      <c r="Z111" s="63"/>
      <c r="AA111" s="398">
        <v>4</v>
      </c>
      <c r="AB111" s="400">
        <v>0.4895833333333333</v>
      </c>
      <c r="AC111" s="401" t="s">
        <v>101</v>
      </c>
      <c r="AD111" s="406" t="s">
        <v>94</v>
      </c>
      <c r="AE111" s="407"/>
      <c r="AF111" s="407"/>
      <c r="AG111" s="407"/>
      <c r="AH111" s="408"/>
      <c r="AI111" s="404" t="s">
        <v>100</v>
      </c>
    </row>
    <row r="112" spans="2:35" ht="16.5" customHeight="1" thickBot="1">
      <c r="B112" s="67"/>
      <c r="C112" s="426" t="str">
        <f>'予選リーグ勝敗表'!A14</f>
        <v>一関トレセンＵ－１２</v>
      </c>
      <c r="D112" s="426"/>
      <c r="E112" s="68"/>
      <c r="F112" s="63"/>
      <c r="G112" s="426" t="str">
        <f>'予選リーグ勝敗表'!A29</f>
        <v>ｳｨﾝｽﾞﾌｯﾄﾎﾞｰﾙｸﾗﾌﾞ</v>
      </c>
      <c r="H112" s="426"/>
      <c r="I112" s="69"/>
      <c r="J112" s="70"/>
      <c r="K112" s="426" t="str">
        <f>'予選リーグ勝敗表'!A8</f>
        <v>北部ＦＣ</v>
      </c>
      <c r="L112" s="426"/>
      <c r="M112" s="69"/>
      <c r="N112" s="70"/>
      <c r="O112" s="426" t="str">
        <f>'予選リーグ勝敗表'!A40</f>
        <v>福島県南トレセンＦＣ</v>
      </c>
      <c r="P112" s="426"/>
      <c r="Q112" s="69"/>
      <c r="R112" s="70"/>
      <c r="S112" s="426" t="str">
        <f>'予選リーグ勝敗表'!A22</f>
        <v>新庄トレセン</v>
      </c>
      <c r="T112" s="426"/>
      <c r="U112" s="68"/>
      <c r="V112" s="67"/>
      <c r="W112" s="426" t="str">
        <f>'予選リーグ勝敗表'!A36</f>
        <v>Ｔｙｌｅｒ　ＦＣ</v>
      </c>
      <c r="X112" s="426"/>
      <c r="Y112" s="68"/>
      <c r="Z112" s="63"/>
      <c r="AA112" s="399"/>
      <c r="AB112" s="399"/>
      <c r="AC112" s="399"/>
      <c r="AD112" s="187" t="str">
        <f>AD108</f>
        <v>福島県南トレセンＦＣ</v>
      </c>
      <c r="AE112" s="189">
        <v>0</v>
      </c>
      <c r="AF112" s="200" t="s">
        <v>315</v>
      </c>
      <c r="AG112" s="189">
        <v>0</v>
      </c>
      <c r="AH112" s="188" t="str">
        <f>W112</f>
        <v>Ｔｙｌｅｒ　ＦＣ</v>
      </c>
      <c r="AI112" s="399"/>
    </row>
    <row r="113" spans="2:35" ht="16.5" customHeight="1" thickBot="1">
      <c r="B113" s="67"/>
      <c r="C113" s="426"/>
      <c r="D113" s="426"/>
      <c r="E113" s="68"/>
      <c r="F113" s="63"/>
      <c r="G113" s="426"/>
      <c r="H113" s="426"/>
      <c r="I113" s="69"/>
      <c r="J113" s="70"/>
      <c r="K113" s="426"/>
      <c r="L113" s="426"/>
      <c r="M113" s="69"/>
      <c r="N113" s="70"/>
      <c r="O113" s="426"/>
      <c r="P113" s="426"/>
      <c r="Q113" s="69"/>
      <c r="R113" s="70"/>
      <c r="S113" s="426"/>
      <c r="T113" s="426"/>
      <c r="U113" s="68"/>
      <c r="V113" s="67"/>
      <c r="W113" s="426"/>
      <c r="X113" s="426"/>
      <c r="Y113" s="68"/>
      <c r="Z113" s="63"/>
      <c r="AA113" s="398">
        <v>5</v>
      </c>
      <c r="AB113" s="400">
        <v>0.5208333333333334</v>
      </c>
      <c r="AC113" s="401" t="s">
        <v>103</v>
      </c>
      <c r="AD113" s="406" t="s">
        <v>198</v>
      </c>
      <c r="AE113" s="407"/>
      <c r="AF113" s="407"/>
      <c r="AG113" s="407"/>
      <c r="AH113" s="408"/>
      <c r="AI113" s="402" t="s">
        <v>76</v>
      </c>
    </row>
    <row r="114" spans="2:35" ht="16.5" customHeight="1" thickBot="1">
      <c r="B114" s="67"/>
      <c r="C114" s="426"/>
      <c r="D114" s="426"/>
      <c r="E114" s="68"/>
      <c r="F114" s="63"/>
      <c r="G114" s="426"/>
      <c r="H114" s="426"/>
      <c r="I114" s="69"/>
      <c r="J114" s="70"/>
      <c r="K114" s="426"/>
      <c r="L114" s="426"/>
      <c r="M114" s="69"/>
      <c r="N114" s="70"/>
      <c r="O114" s="426"/>
      <c r="P114" s="426"/>
      <c r="Q114" s="69"/>
      <c r="R114" s="70"/>
      <c r="S114" s="426"/>
      <c r="T114" s="426"/>
      <c r="U114" s="68"/>
      <c r="V114" s="67"/>
      <c r="W114" s="426"/>
      <c r="X114" s="426"/>
      <c r="Y114" s="68"/>
      <c r="AA114" s="399"/>
      <c r="AB114" s="399"/>
      <c r="AC114" s="399"/>
      <c r="AD114" s="187" t="str">
        <f>AH81</f>
        <v>北部ＦＣ</v>
      </c>
      <c r="AE114" s="189">
        <v>0</v>
      </c>
      <c r="AF114" s="113" t="s">
        <v>305</v>
      </c>
      <c r="AG114" s="189">
        <v>1</v>
      </c>
      <c r="AH114" s="188" t="str">
        <f>AH108</f>
        <v>新庄トレセン</v>
      </c>
      <c r="AI114" s="403"/>
    </row>
    <row r="115" spans="2:35" ht="16.5" customHeight="1" thickBot="1">
      <c r="B115" s="67"/>
      <c r="C115" s="426"/>
      <c r="D115" s="426"/>
      <c r="E115" s="68"/>
      <c r="F115" s="63"/>
      <c r="G115" s="426"/>
      <c r="H115" s="426"/>
      <c r="I115" s="69"/>
      <c r="J115" s="70"/>
      <c r="K115" s="426"/>
      <c r="L115" s="426"/>
      <c r="M115" s="69"/>
      <c r="N115" s="70"/>
      <c r="O115" s="426"/>
      <c r="P115" s="426"/>
      <c r="Q115" s="69"/>
      <c r="R115" s="70"/>
      <c r="S115" s="426"/>
      <c r="T115" s="426"/>
      <c r="U115" s="68"/>
      <c r="V115" s="67"/>
      <c r="W115" s="426"/>
      <c r="X115" s="426"/>
      <c r="Y115" s="68"/>
      <c r="AA115" s="398">
        <v>6</v>
      </c>
      <c r="AB115" s="400">
        <v>0.5520833333333334</v>
      </c>
      <c r="AC115" s="401" t="s">
        <v>104</v>
      </c>
      <c r="AD115" s="406" t="s">
        <v>199</v>
      </c>
      <c r="AE115" s="407"/>
      <c r="AF115" s="407"/>
      <c r="AG115" s="407"/>
      <c r="AH115" s="408"/>
      <c r="AI115" s="401" t="s">
        <v>105</v>
      </c>
    </row>
    <row r="116" spans="2:35" ht="16.5" customHeight="1" thickBot="1">
      <c r="B116" s="67"/>
      <c r="C116" s="426"/>
      <c r="D116" s="426"/>
      <c r="E116" s="68"/>
      <c r="F116" s="63"/>
      <c r="G116" s="426"/>
      <c r="H116" s="426"/>
      <c r="I116" s="69"/>
      <c r="J116" s="70"/>
      <c r="K116" s="426"/>
      <c r="L116" s="426"/>
      <c r="M116" s="69"/>
      <c r="N116" s="70"/>
      <c r="O116" s="426"/>
      <c r="P116" s="426"/>
      <c r="Q116" s="69"/>
      <c r="R116" s="70"/>
      <c r="S116" s="426"/>
      <c r="T116" s="426"/>
      <c r="U116" s="68"/>
      <c r="V116" s="67"/>
      <c r="W116" s="426"/>
      <c r="X116" s="426"/>
      <c r="Y116" s="68"/>
      <c r="AA116" s="399"/>
      <c r="AB116" s="399"/>
      <c r="AC116" s="399"/>
      <c r="AD116" s="187" t="str">
        <f>AH85</f>
        <v>ｳｨﾝｽﾞﾌｯﾄﾎﾞｰﾙｸﾗﾌﾞ</v>
      </c>
      <c r="AE116" s="189">
        <v>0</v>
      </c>
      <c r="AF116" s="113" t="s">
        <v>9</v>
      </c>
      <c r="AG116" s="189">
        <v>1</v>
      </c>
      <c r="AH116" s="188" t="str">
        <f>AH112</f>
        <v>Ｔｙｌｅｒ　ＦＣ</v>
      </c>
      <c r="AI116" s="399"/>
    </row>
    <row r="117" spans="3:35" ht="16.5" customHeight="1" thickBot="1">
      <c r="C117" s="426"/>
      <c r="D117" s="426"/>
      <c r="G117" s="426"/>
      <c r="H117" s="426"/>
      <c r="K117" s="426"/>
      <c r="L117" s="426"/>
      <c r="O117" s="426"/>
      <c r="P117" s="426"/>
      <c r="S117" s="426"/>
      <c r="T117" s="426"/>
      <c r="W117" s="426"/>
      <c r="X117" s="426"/>
      <c r="AA117" s="398">
        <v>7</v>
      </c>
      <c r="AB117" s="400">
        <v>0.5833333333333334</v>
      </c>
      <c r="AC117" s="401" t="s">
        <v>105</v>
      </c>
      <c r="AD117" s="406" t="s">
        <v>193</v>
      </c>
      <c r="AE117" s="407"/>
      <c r="AF117" s="407"/>
      <c r="AG117" s="407"/>
      <c r="AH117" s="408"/>
      <c r="AI117" s="401" t="s">
        <v>104</v>
      </c>
    </row>
    <row r="118" spans="3:35" ht="16.5" customHeight="1">
      <c r="C118" s="44"/>
      <c r="D118" s="44"/>
      <c r="E118" s="44"/>
      <c r="F118" s="44"/>
      <c r="G118" s="44"/>
      <c r="H118" s="44"/>
      <c r="R118" s="44"/>
      <c r="S118" s="44"/>
      <c r="T118" s="44"/>
      <c r="U118" s="44"/>
      <c r="V118" s="44"/>
      <c r="W118" s="44"/>
      <c r="AA118" s="399"/>
      <c r="AB118" s="399"/>
      <c r="AC118" s="399"/>
      <c r="AD118" s="187" t="str">
        <f>AD85</f>
        <v>一関トレセンＵ－１２</v>
      </c>
      <c r="AE118" s="189">
        <v>1</v>
      </c>
      <c r="AF118" s="113" t="s">
        <v>302</v>
      </c>
      <c r="AG118" s="189">
        <v>4</v>
      </c>
      <c r="AH118" s="208" t="str">
        <f>AD112</f>
        <v>福島県南トレセンＦＣ</v>
      </c>
      <c r="AI118" s="399"/>
    </row>
    <row r="119" spans="3:35" ht="16.5" customHeight="1">
      <c r="C119" s="44"/>
      <c r="D119" s="71"/>
      <c r="E119" s="71"/>
      <c r="F119" s="44"/>
      <c r="G119" s="44"/>
      <c r="H119" s="44"/>
      <c r="I119" s="44"/>
      <c r="J119" s="424" t="s">
        <v>117</v>
      </c>
      <c r="K119" s="425"/>
      <c r="L119" s="425"/>
      <c r="M119" s="425"/>
      <c r="N119" s="425"/>
      <c r="O119" s="425"/>
      <c r="P119" s="425"/>
      <c r="Q119" s="425"/>
      <c r="R119" s="232"/>
      <c r="S119" s="44"/>
      <c r="T119" s="44"/>
      <c r="U119" s="44"/>
      <c r="V119" s="44"/>
      <c r="W119" s="44"/>
      <c r="AA119"/>
      <c r="AB119"/>
      <c r="AC119"/>
      <c r="AD119"/>
      <c r="AE119"/>
      <c r="AF119"/>
      <c r="AG119"/>
      <c r="AH119"/>
      <c r="AI119"/>
    </row>
    <row r="120" spans="3:23" ht="16.5" customHeight="1" thickBot="1">
      <c r="C120" s="44"/>
      <c r="D120" s="71"/>
      <c r="E120" s="71"/>
      <c r="F120" s="44"/>
      <c r="G120" s="44"/>
      <c r="H120" s="44"/>
      <c r="I120" s="44"/>
      <c r="J120" s="445" t="s">
        <v>151</v>
      </c>
      <c r="K120" s="427"/>
      <c r="L120" s="427"/>
      <c r="M120" s="427"/>
      <c r="N120" s="425"/>
      <c r="O120" s="425"/>
      <c r="P120" s="425"/>
      <c r="Q120" s="425"/>
      <c r="R120" s="232"/>
      <c r="S120" s="44"/>
      <c r="T120" s="44"/>
      <c r="U120" s="44"/>
      <c r="V120" s="44"/>
      <c r="W120" s="44"/>
    </row>
    <row r="121" spans="3:23" ht="16.5" customHeight="1" thickTop="1">
      <c r="C121" s="44"/>
      <c r="D121" s="71"/>
      <c r="E121" s="71"/>
      <c r="F121" s="44"/>
      <c r="G121" s="44"/>
      <c r="H121" s="44"/>
      <c r="I121" s="129">
        <f>AE114</f>
        <v>0</v>
      </c>
      <c r="J121" s="120"/>
      <c r="K121" s="120"/>
      <c r="L121" s="120"/>
      <c r="M121" s="120"/>
      <c r="N121" s="233"/>
      <c r="O121" s="234"/>
      <c r="P121" s="234"/>
      <c r="Q121" s="234"/>
      <c r="R121" s="126">
        <f>AG114</f>
        <v>1</v>
      </c>
      <c r="S121" s="44"/>
      <c r="T121" s="44"/>
      <c r="U121" s="44"/>
      <c r="V121" s="44"/>
      <c r="W121" s="44"/>
    </row>
    <row r="122" spans="3:23" ht="13.5">
      <c r="C122" s="44"/>
      <c r="D122" s="71"/>
      <c r="E122" s="71"/>
      <c r="F122" s="44"/>
      <c r="G122" s="44"/>
      <c r="H122" s="44"/>
      <c r="I122" s="44"/>
      <c r="J122" s="59"/>
      <c r="K122" s="49"/>
      <c r="L122" s="49"/>
      <c r="M122" s="49"/>
      <c r="N122" s="49"/>
      <c r="O122" s="49"/>
      <c r="P122" s="49"/>
      <c r="Q122" s="49"/>
      <c r="R122" s="64"/>
      <c r="S122" s="44"/>
      <c r="T122" s="44"/>
      <c r="U122" s="44"/>
      <c r="V122" s="44"/>
      <c r="W122" s="44"/>
    </row>
    <row r="123" spans="3:23" ht="13.5">
      <c r="C123" s="44"/>
      <c r="D123" s="71"/>
      <c r="E123" s="71"/>
      <c r="F123" s="44"/>
      <c r="G123" s="44"/>
      <c r="H123" s="44"/>
      <c r="I123" s="44"/>
      <c r="J123" s="59"/>
      <c r="K123" s="49"/>
      <c r="L123" s="49"/>
      <c r="M123" s="49"/>
      <c r="N123" s="49"/>
      <c r="O123" s="49"/>
      <c r="P123" s="49"/>
      <c r="Q123" s="49"/>
      <c r="R123" s="64"/>
      <c r="S123" s="44"/>
      <c r="T123" s="44"/>
      <c r="U123" s="44"/>
      <c r="V123" s="44"/>
      <c r="W123" s="44"/>
    </row>
    <row r="124" spans="3:23" ht="13.5">
      <c r="C124" s="44"/>
      <c r="D124" s="71"/>
      <c r="E124" s="71"/>
      <c r="F124" s="44"/>
      <c r="G124" s="44"/>
      <c r="H124" s="44"/>
      <c r="I124" s="44"/>
      <c r="J124" s="59"/>
      <c r="K124" s="49"/>
      <c r="L124" s="49"/>
      <c r="M124" s="49"/>
      <c r="N124" s="49"/>
      <c r="O124" s="49"/>
      <c r="P124" s="49"/>
      <c r="Q124" s="49"/>
      <c r="R124" s="64"/>
      <c r="S124" s="44"/>
      <c r="T124" s="44"/>
      <c r="U124" s="44"/>
      <c r="V124" s="44"/>
      <c r="W124" s="44"/>
    </row>
    <row r="125" spans="3:23" ht="13.5">
      <c r="C125" s="44"/>
      <c r="D125" s="71"/>
      <c r="E125" s="71"/>
      <c r="F125" s="44"/>
      <c r="G125" s="44"/>
      <c r="H125" s="44"/>
      <c r="I125" s="44"/>
      <c r="J125" s="59"/>
      <c r="K125" s="49"/>
      <c r="L125" s="49"/>
      <c r="M125" s="49"/>
      <c r="N125" s="49"/>
      <c r="O125" s="49"/>
      <c r="P125" s="49"/>
      <c r="Q125" s="49"/>
      <c r="R125" s="64"/>
      <c r="S125" s="44"/>
      <c r="T125" s="44"/>
      <c r="U125" s="44"/>
      <c r="V125" s="44"/>
      <c r="W125" s="44"/>
    </row>
    <row r="126" spans="3:23" ht="13.5">
      <c r="C126" s="44"/>
      <c r="D126" s="71"/>
      <c r="E126" s="71"/>
      <c r="F126" s="44"/>
      <c r="G126" s="44"/>
      <c r="H126" s="44"/>
      <c r="I126" s="44"/>
      <c r="J126" s="59"/>
      <c r="K126" s="49"/>
      <c r="L126" s="49"/>
      <c r="M126" s="49"/>
      <c r="N126" s="49"/>
      <c r="O126" s="49"/>
      <c r="P126" s="49"/>
      <c r="Q126" s="49"/>
      <c r="R126" s="64"/>
      <c r="S126" s="44"/>
      <c r="T126" s="44"/>
      <c r="U126" s="44"/>
      <c r="V126" s="44"/>
      <c r="W126" s="44"/>
    </row>
    <row r="127" spans="3:23" ht="13.5">
      <c r="C127" s="44"/>
      <c r="D127" s="71"/>
      <c r="E127" s="71"/>
      <c r="F127" s="44"/>
      <c r="G127" s="44"/>
      <c r="H127" s="44"/>
      <c r="I127" s="44"/>
      <c r="J127" s="59"/>
      <c r="K127" s="49"/>
      <c r="L127" s="49"/>
      <c r="M127" s="49"/>
      <c r="N127" s="49"/>
      <c r="O127" s="49"/>
      <c r="P127" s="49"/>
      <c r="Q127" s="49"/>
      <c r="R127" s="64"/>
      <c r="S127" s="44"/>
      <c r="T127" s="44"/>
      <c r="U127" s="44"/>
      <c r="V127" s="44"/>
      <c r="W127" s="44"/>
    </row>
    <row r="128" spans="3:23" ht="13.5">
      <c r="C128" s="44"/>
      <c r="D128" s="71"/>
      <c r="E128" s="71"/>
      <c r="F128" s="44"/>
      <c r="G128" s="44"/>
      <c r="H128" s="44"/>
      <c r="I128" s="44"/>
      <c r="J128" s="59"/>
      <c r="K128" s="49"/>
      <c r="L128" s="49"/>
      <c r="M128" s="49"/>
      <c r="N128" s="49"/>
      <c r="O128" s="49"/>
      <c r="P128" s="49"/>
      <c r="Q128" s="49"/>
      <c r="R128" s="64"/>
      <c r="S128" s="44"/>
      <c r="T128" s="44"/>
      <c r="U128" s="44"/>
      <c r="V128" s="44"/>
      <c r="W128" s="44"/>
    </row>
    <row r="129" spans="3:23" ht="13.5">
      <c r="C129" s="44"/>
      <c r="D129" s="71"/>
      <c r="E129" s="71"/>
      <c r="F129" s="44"/>
      <c r="G129" s="44"/>
      <c r="H129" s="44"/>
      <c r="I129" s="44"/>
      <c r="J129" s="59"/>
      <c r="K129" s="49"/>
      <c r="L129" s="49"/>
      <c r="M129" s="49"/>
      <c r="N129" s="49"/>
      <c r="O129" s="49"/>
      <c r="P129" s="49"/>
      <c r="Q129" s="49"/>
      <c r="R129" s="64"/>
      <c r="S129" s="44"/>
      <c r="T129" s="44"/>
      <c r="U129" s="44"/>
      <c r="V129" s="44"/>
      <c r="W129" s="44"/>
    </row>
    <row r="130" spans="3:23" ht="13.5">
      <c r="C130" s="44"/>
      <c r="D130" s="71"/>
      <c r="E130" s="71"/>
      <c r="F130" s="44"/>
      <c r="G130" s="44"/>
      <c r="H130" s="44"/>
      <c r="I130" s="44"/>
      <c r="J130" s="59"/>
      <c r="K130" s="49"/>
      <c r="L130" s="49"/>
      <c r="M130" s="49"/>
      <c r="N130" s="49"/>
      <c r="O130" s="49"/>
      <c r="P130" s="49"/>
      <c r="Q130" s="49"/>
      <c r="R130" s="64"/>
      <c r="S130" s="44"/>
      <c r="T130" s="44"/>
      <c r="U130" s="44"/>
      <c r="V130" s="44"/>
      <c r="W130" s="44"/>
    </row>
    <row r="131" spans="3:23" ht="13.5">
      <c r="C131" s="44"/>
      <c r="D131" s="71"/>
      <c r="E131" s="71"/>
      <c r="F131" s="44"/>
      <c r="G131" s="44"/>
      <c r="H131" s="44"/>
      <c r="I131" s="44"/>
      <c r="J131" s="59"/>
      <c r="K131" s="49"/>
      <c r="L131" s="49"/>
      <c r="M131" s="49"/>
      <c r="N131" s="49"/>
      <c r="O131" s="49"/>
      <c r="P131" s="49"/>
      <c r="Q131" s="49"/>
      <c r="R131" s="64"/>
      <c r="S131" s="44"/>
      <c r="T131" s="44"/>
      <c r="U131" s="44"/>
      <c r="V131" s="44"/>
      <c r="W131" s="44"/>
    </row>
    <row r="132" spans="3:23" ht="13.5">
      <c r="C132" s="44"/>
      <c r="D132" s="71"/>
      <c r="E132" s="71"/>
      <c r="F132" s="44"/>
      <c r="G132" s="44"/>
      <c r="H132" s="44"/>
      <c r="I132" s="44"/>
      <c r="J132" s="59"/>
      <c r="K132" s="49"/>
      <c r="L132" s="49"/>
      <c r="M132" s="49"/>
      <c r="N132" s="49"/>
      <c r="O132" s="49"/>
      <c r="P132" s="49"/>
      <c r="Q132" s="49"/>
      <c r="R132" s="64"/>
      <c r="S132" s="44"/>
      <c r="T132" s="44"/>
      <c r="U132" s="44"/>
      <c r="V132" s="44"/>
      <c r="W132" s="44"/>
    </row>
    <row r="133" spans="3:23" ht="13.5">
      <c r="C133" s="44"/>
      <c r="D133" s="71"/>
      <c r="E133" s="71"/>
      <c r="F133" s="44"/>
      <c r="G133" s="44"/>
      <c r="H133" s="44"/>
      <c r="I133" s="44"/>
      <c r="J133" s="59"/>
      <c r="K133" s="49"/>
      <c r="L133" s="49"/>
      <c r="M133" s="49"/>
      <c r="N133" s="49"/>
      <c r="O133" s="49"/>
      <c r="P133" s="49"/>
      <c r="Q133" s="49"/>
      <c r="R133" s="64"/>
      <c r="S133" s="44"/>
      <c r="T133" s="44"/>
      <c r="U133" s="44"/>
      <c r="V133" s="44"/>
      <c r="W133" s="44"/>
    </row>
  </sheetData>
  <sheetProtection/>
  <mergeCells count="283">
    <mergeCell ref="AD117:AH117"/>
    <mergeCell ref="AD103:AH104"/>
    <mergeCell ref="AD105:AH105"/>
    <mergeCell ref="AD107:AH107"/>
    <mergeCell ref="AD109:AH109"/>
    <mergeCell ref="AD111:AH111"/>
    <mergeCell ref="AD113:AH113"/>
    <mergeCell ref="AD115:AH115"/>
    <mergeCell ref="AD48:AH48"/>
    <mergeCell ref="AD50:AH50"/>
    <mergeCell ref="AD52:AH52"/>
    <mergeCell ref="AD54:AH54"/>
    <mergeCell ref="AD76:AH77"/>
    <mergeCell ref="AD78:AH78"/>
    <mergeCell ref="C67:AD67"/>
    <mergeCell ref="C69:AD69"/>
    <mergeCell ref="AA76:AA77"/>
    <mergeCell ref="AB76:AB77"/>
    <mergeCell ref="AD13:AH14"/>
    <mergeCell ref="AD15:AH15"/>
    <mergeCell ref="AD40:AH41"/>
    <mergeCell ref="AD17:AH17"/>
    <mergeCell ref="AD19:AH19"/>
    <mergeCell ref="AD21:AH21"/>
    <mergeCell ref="AD23:AH23"/>
    <mergeCell ref="AD25:AH25"/>
    <mergeCell ref="AD27:AH27"/>
    <mergeCell ref="W111:X111"/>
    <mergeCell ref="C84:D84"/>
    <mergeCell ref="G84:H84"/>
    <mergeCell ref="K84:L84"/>
    <mergeCell ref="O84:P84"/>
    <mergeCell ref="S84:T84"/>
    <mergeCell ref="W84:X84"/>
    <mergeCell ref="K85:L90"/>
    <mergeCell ref="C111:D111"/>
    <mergeCell ref="C4:AD4"/>
    <mergeCell ref="C48:D48"/>
    <mergeCell ref="G48:H48"/>
    <mergeCell ref="K48:L48"/>
    <mergeCell ref="O48:P48"/>
    <mergeCell ref="S48:T48"/>
    <mergeCell ref="W48:X48"/>
    <mergeCell ref="G21:H21"/>
    <mergeCell ref="K21:L21"/>
    <mergeCell ref="O21:P21"/>
    <mergeCell ref="D17:I17"/>
    <mergeCell ref="R17:W17"/>
    <mergeCell ref="S21:T21"/>
    <mergeCell ref="W21:X21"/>
    <mergeCell ref="C6:AD6"/>
    <mergeCell ref="AB2:AD2"/>
    <mergeCell ref="I8:R9"/>
    <mergeCell ref="AA13:AA14"/>
    <mergeCell ref="AB13:AB14"/>
    <mergeCell ref="AC13:AC14"/>
    <mergeCell ref="AI13:AI14"/>
    <mergeCell ref="G12:T12"/>
    <mergeCell ref="H13:S13"/>
    <mergeCell ref="L15:O15"/>
    <mergeCell ref="D16:I16"/>
    <mergeCell ref="L16:O16"/>
    <mergeCell ref="R16:W16"/>
    <mergeCell ref="AA15:AA16"/>
    <mergeCell ref="AB15:AB16"/>
    <mergeCell ref="AC15:AC16"/>
    <mergeCell ref="C22:D27"/>
    <mergeCell ref="G22:H27"/>
    <mergeCell ref="K22:L27"/>
    <mergeCell ref="O22:P27"/>
    <mergeCell ref="S22:T27"/>
    <mergeCell ref="C21:D21"/>
    <mergeCell ref="I35:R36"/>
    <mergeCell ref="AC38:AI39"/>
    <mergeCell ref="H19:K19"/>
    <mergeCell ref="P19:S19"/>
    <mergeCell ref="H20:K20"/>
    <mergeCell ref="P20:S20"/>
    <mergeCell ref="R44:W44"/>
    <mergeCell ref="H46:K46"/>
    <mergeCell ref="W22:X27"/>
    <mergeCell ref="AA40:AA41"/>
    <mergeCell ref="AB40:AB41"/>
    <mergeCell ref="AC40:AC41"/>
    <mergeCell ref="J29:Q29"/>
    <mergeCell ref="J30:Q30"/>
    <mergeCell ref="AA23:AA24"/>
    <mergeCell ref="AB23:AB24"/>
    <mergeCell ref="G39:T39"/>
    <mergeCell ref="L42:O42"/>
    <mergeCell ref="D43:I43"/>
    <mergeCell ref="L43:O43"/>
    <mergeCell ref="R43:W43"/>
    <mergeCell ref="H40:S40"/>
    <mergeCell ref="P46:S46"/>
    <mergeCell ref="H47:K47"/>
    <mergeCell ref="P47:S47"/>
    <mergeCell ref="C49:D54"/>
    <mergeCell ref="G49:H54"/>
    <mergeCell ref="K49:L54"/>
    <mergeCell ref="O49:P54"/>
    <mergeCell ref="S49:T54"/>
    <mergeCell ref="W49:X54"/>
    <mergeCell ref="AB103:AB104"/>
    <mergeCell ref="AC103:AC104"/>
    <mergeCell ref="AI103:AI104"/>
    <mergeCell ref="AA48:AA49"/>
    <mergeCell ref="AB48:AB49"/>
    <mergeCell ref="AC48:AC49"/>
    <mergeCell ref="AI48:AI49"/>
    <mergeCell ref="AA78:AA79"/>
    <mergeCell ref="AA50:AA51"/>
    <mergeCell ref="AI76:AI77"/>
    <mergeCell ref="H76:S76"/>
    <mergeCell ref="L78:O78"/>
    <mergeCell ref="D79:I79"/>
    <mergeCell ref="L79:O79"/>
    <mergeCell ref="R79:W79"/>
    <mergeCell ref="AC76:AC77"/>
    <mergeCell ref="AA103:AA104"/>
    <mergeCell ref="J56:Q56"/>
    <mergeCell ref="J57:Q57"/>
    <mergeCell ref="I71:R72"/>
    <mergeCell ref="J92:Q92"/>
    <mergeCell ref="D80:I80"/>
    <mergeCell ref="R80:W80"/>
    <mergeCell ref="G75:T75"/>
    <mergeCell ref="C85:D90"/>
    <mergeCell ref="G85:H90"/>
    <mergeCell ref="O111:P111"/>
    <mergeCell ref="D107:I107"/>
    <mergeCell ref="H82:K82"/>
    <mergeCell ref="P82:S82"/>
    <mergeCell ref="H83:K83"/>
    <mergeCell ref="P83:S83"/>
    <mergeCell ref="O85:P90"/>
    <mergeCell ref="S85:T90"/>
    <mergeCell ref="S111:T111"/>
    <mergeCell ref="P110:S110"/>
    <mergeCell ref="J120:Q120"/>
    <mergeCell ref="G111:H111"/>
    <mergeCell ref="G102:T102"/>
    <mergeCell ref="G103:T103"/>
    <mergeCell ref="L105:O105"/>
    <mergeCell ref="D106:I106"/>
    <mergeCell ref="L106:O106"/>
    <mergeCell ref="R106:W106"/>
    <mergeCell ref="K111:L111"/>
    <mergeCell ref="AI21:AI22"/>
    <mergeCell ref="C112:D117"/>
    <mergeCell ref="G112:H117"/>
    <mergeCell ref="K112:L117"/>
    <mergeCell ref="O112:P117"/>
    <mergeCell ref="S112:T117"/>
    <mergeCell ref="AC25:AC26"/>
    <mergeCell ref="AA38:AB39"/>
    <mergeCell ref="R107:W107"/>
    <mergeCell ref="H109:K109"/>
    <mergeCell ref="AA19:AA20"/>
    <mergeCell ref="AB19:AB20"/>
    <mergeCell ref="AC19:AC20"/>
    <mergeCell ref="J119:Q119"/>
    <mergeCell ref="W112:X117"/>
    <mergeCell ref="J93:Q93"/>
    <mergeCell ref="I98:R99"/>
    <mergeCell ref="W85:X90"/>
    <mergeCell ref="P109:S109"/>
    <mergeCell ref="H110:K110"/>
    <mergeCell ref="AI15:AI16"/>
    <mergeCell ref="AA17:AA18"/>
    <mergeCell ref="AB17:AB18"/>
    <mergeCell ref="AC17:AC18"/>
    <mergeCell ref="AI17:AI18"/>
    <mergeCell ref="AD28:AD30"/>
    <mergeCell ref="AH28:AH30"/>
    <mergeCell ref="AI27:AI30"/>
    <mergeCell ref="AC27:AC30"/>
    <mergeCell ref="AI25:AI26"/>
    <mergeCell ref="AA11:AB12"/>
    <mergeCell ref="AC11:AI12"/>
    <mergeCell ref="AC23:AC24"/>
    <mergeCell ref="AI23:AI24"/>
    <mergeCell ref="AA25:AA26"/>
    <mergeCell ref="AB25:AB26"/>
    <mergeCell ref="AI19:AI20"/>
    <mergeCell ref="AA21:AA22"/>
    <mergeCell ref="AB21:AB22"/>
    <mergeCell ref="AC21:AC22"/>
    <mergeCell ref="AA42:AA43"/>
    <mergeCell ref="AB42:AB43"/>
    <mergeCell ref="AC42:AC43"/>
    <mergeCell ref="AI42:AI43"/>
    <mergeCell ref="AD42:AH42"/>
    <mergeCell ref="AI40:AI41"/>
    <mergeCell ref="AA44:AA45"/>
    <mergeCell ref="AB44:AB45"/>
    <mergeCell ref="AC44:AC45"/>
    <mergeCell ref="AI44:AI45"/>
    <mergeCell ref="AA46:AA47"/>
    <mergeCell ref="AB46:AB47"/>
    <mergeCell ref="AC46:AC47"/>
    <mergeCell ref="AI46:AI47"/>
    <mergeCell ref="AD44:AH44"/>
    <mergeCell ref="AD46:AH46"/>
    <mergeCell ref="AA74:AB75"/>
    <mergeCell ref="AC74:AI75"/>
    <mergeCell ref="AB50:AB51"/>
    <mergeCell ref="AC50:AC51"/>
    <mergeCell ref="AI50:AI51"/>
    <mergeCell ref="AA52:AA53"/>
    <mergeCell ref="AB52:AB53"/>
    <mergeCell ref="AC52:AC53"/>
    <mergeCell ref="AI52:AI53"/>
    <mergeCell ref="AD80:AH80"/>
    <mergeCell ref="AD82:AH82"/>
    <mergeCell ref="AA54:AA55"/>
    <mergeCell ref="AB54:AB55"/>
    <mergeCell ref="AC54:AC55"/>
    <mergeCell ref="AI54:AI55"/>
    <mergeCell ref="AB78:AB79"/>
    <mergeCell ref="AC78:AC79"/>
    <mergeCell ref="AI78:AI79"/>
    <mergeCell ref="AB65:AD65"/>
    <mergeCell ref="AD84:AH84"/>
    <mergeCell ref="AD86:AH86"/>
    <mergeCell ref="AA80:AA81"/>
    <mergeCell ref="AB80:AB81"/>
    <mergeCell ref="AC80:AC81"/>
    <mergeCell ref="AI80:AI81"/>
    <mergeCell ref="AA82:AA83"/>
    <mergeCell ref="AB82:AB83"/>
    <mergeCell ref="AC82:AC83"/>
    <mergeCell ref="AI82:AI83"/>
    <mergeCell ref="AD88:AH88"/>
    <mergeCell ref="AD90:AH90"/>
    <mergeCell ref="AA84:AA85"/>
    <mergeCell ref="AB84:AB85"/>
    <mergeCell ref="AC84:AC85"/>
    <mergeCell ref="AI84:AI85"/>
    <mergeCell ref="AA86:AA87"/>
    <mergeCell ref="AB86:AB87"/>
    <mergeCell ref="AC86:AC87"/>
    <mergeCell ref="AI86:AI87"/>
    <mergeCell ref="AB105:AB106"/>
    <mergeCell ref="AC105:AC106"/>
    <mergeCell ref="AA88:AA89"/>
    <mergeCell ref="AB88:AB89"/>
    <mergeCell ref="AC88:AC89"/>
    <mergeCell ref="AI88:AI89"/>
    <mergeCell ref="AA90:AA91"/>
    <mergeCell ref="AB90:AB91"/>
    <mergeCell ref="AC90:AC91"/>
    <mergeCell ref="AI90:AI91"/>
    <mergeCell ref="AC111:AC112"/>
    <mergeCell ref="AI111:AI112"/>
    <mergeCell ref="AA101:AB102"/>
    <mergeCell ref="AC101:AI102"/>
    <mergeCell ref="AI105:AI106"/>
    <mergeCell ref="AA107:AA108"/>
    <mergeCell ref="AB107:AB108"/>
    <mergeCell ref="AC107:AC108"/>
    <mergeCell ref="AI107:AI108"/>
    <mergeCell ref="AA105:AA106"/>
    <mergeCell ref="AA115:AA116"/>
    <mergeCell ref="AB115:AB116"/>
    <mergeCell ref="AC115:AC116"/>
    <mergeCell ref="AI115:AI116"/>
    <mergeCell ref="AA109:AA110"/>
    <mergeCell ref="AB109:AB110"/>
    <mergeCell ref="AC109:AC110"/>
    <mergeCell ref="AI109:AI110"/>
    <mergeCell ref="AA111:AA112"/>
    <mergeCell ref="AB111:AB112"/>
    <mergeCell ref="AB27:AB30"/>
    <mergeCell ref="AA27:AA30"/>
    <mergeCell ref="AA117:AA118"/>
    <mergeCell ref="AB117:AB118"/>
    <mergeCell ref="AC117:AC118"/>
    <mergeCell ref="AI117:AI118"/>
    <mergeCell ref="AA113:AA114"/>
    <mergeCell ref="AB113:AB114"/>
    <mergeCell ref="AC113:AC114"/>
    <mergeCell ref="AI113:AI114"/>
  </mergeCells>
  <printOptions/>
  <pageMargins left="0.1968503937007874" right="0.1968503937007874" top="0.2362204724409449" bottom="0.31496062992125984" header="0.31496062992125984" footer="0.31496062992125984"/>
  <pageSetup fitToHeight="0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いわきサッカー協会四種委員会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雫石</dc:creator>
  <cp:keywords/>
  <dc:description/>
  <cp:lastModifiedBy>ikeya@web-1st.com</cp:lastModifiedBy>
  <cp:lastPrinted>2019-02-23T07:40:29Z</cp:lastPrinted>
  <dcterms:created xsi:type="dcterms:W3CDTF">2002-03-15T12:50:21Z</dcterms:created>
  <dcterms:modified xsi:type="dcterms:W3CDTF">2019-03-15T01:40:59Z</dcterms:modified>
  <cp:category/>
  <cp:version/>
  <cp:contentType/>
  <cp:contentStatus/>
</cp:coreProperties>
</file>