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2" windowHeight="7836" tabRatio="871" activeTab="1"/>
  </bookViews>
  <sheets>
    <sheet name="１次予選結果" sheetId="6" r:id="rId1"/>
    <sheet name="二次予選組合せ" sheetId="7" r:id="rId2"/>
  </sheets>
  <definedNames>
    <definedName name="_xlnm.Print_Area" localSheetId="0">'１次予選結果'!$A$1:$W$96</definedName>
    <definedName name="_xlnm.Print_Area" localSheetId="1">二次予選組合せ!$A$1:$W$96</definedName>
  </definedNames>
  <calcPr calcId="162913"/>
</workbook>
</file>

<file path=xl/calcChain.xml><?xml version="1.0" encoding="utf-8"?>
<calcChain xmlns="http://schemas.openxmlformats.org/spreadsheetml/2006/main">
  <c r="AC9" i="6" l="1"/>
  <c r="AC5" i="6" l="1"/>
  <c r="AH96" i="7" l="1"/>
  <c r="AG96" i="7"/>
  <c r="AC96" i="7"/>
  <c r="Z96" i="7"/>
  <c r="AH95" i="7"/>
  <c r="AG95" i="7"/>
  <c r="AC95" i="7"/>
  <c r="Z95" i="7"/>
  <c r="AH93" i="7"/>
  <c r="AG93" i="7"/>
  <c r="AC93" i="7"/>
  <c r="Z93" i="7"/>
  <c r="M93" i="7"/>
  <c r="AH92" i="7"/>
  <c r="AG92" i="7"/>
  <c r="AC92" i="7"/>
  <c r="Z92" i="7"/>
  <c r="M91" i="7"/>
  <c r="U91" i="7"/>
  <c r="AH90" i="7"/>
  <c r="AG90" i="7"/>
  <c r="AC90" i="7"/>
  <c r="Z90" i="7"/>
  <c r="D95" i="7"/>
  <c r="I90" i="7"/>
  <c r="AH89" i="7"/>
  <c r="AG89" i="7"/>
  <c r="AC89" i="7"/>
  <c r="Z89" i="7"/>
  <c r="T89" i="7"/>
  <c r="M88" i="7"/>
  <c r="J88" i="7"/>
  <c r="G88" i="7"/>
  <c r="D88" i="7"/>
  <c r="AH84" i="7"/>
  <c r="AG84" i="7"/>
  <c r="AC84" i="7"/>
  <c r="Z84" i="7"/>
  <c r="AH83" i="7"/>
  <c r="AG83" i="7"/>
  <c r="AC83" i="7"/>
  <c r="Z83" i="7"/>
  <c r="AH81" i="7"/>
  <c r="AG81" i="7"/>
  <c r="AC81" i="7"/>
  <c r="Z81" i="7"/>
  <c r="AH80" i="7"/>
  <c r="AG80" i="7"/>
  <c r="AC80" i="7"/>
  <c r="Z80" i="7"/>
  <c r="M79" i="7"/>
  <c r="G82" i="7"/>
  <c r="J79" i="7"/>
  <c r="AH78" i="7"/>
  <c r="AG78" i="7"/>
  <c r="AC78" i="7"/>
  <c r="Z78" i="7"/>
  <c r="U79" i="7"/>
  <c r="AH77" i="7"/>
  <c r="AG77" i="7"/>
  <c r="AC77" i="7"/>
  <c r="Z77" i="7"/>
  <c r="U77" i="7"/>
  <c r="G77" i="7"/>
  <c r="M76" i="7"/>
  <c r="J76" i="7"/>
  <c r="G76" i="7"/>
  <c r="D76" i="7"/>
  <c r="AH72" i="7"/>
  <c r="AG72" i="7"/>
  <c r="AC72" i="7"/>
  <c r="Z72" i="7"/>
  <c r="AH71" i="7"/>
  <c r="AG71" i="7"/>
  <c r="AC71" i="7"/>
  <c r="Z71" i="7"/>
  <c r="M69" i="7"/>
  <c r="AH69" i="7"/>
  <c r="AG69" i="7"/>
  <c r="AC69" i="7"/>
  <c r="Z69" i="7"/>
  <c r="AH68" i="7"/>
  <c r="AG68" i="7"/>
  <c r="AC68" i="7"/>
  <c r="Z68" i="7"/>
  <c r="M67" i="7"/>
  <c r="U67" i="7"/>
  <c r="AH66" i="7"/>
  <c r="AG66" i="7"/>
  <c r="AC66" i="7"/>
  <c r="Z66" i="7"/>
  <c r="J65" i="7"/>
  <c r="T65" i="7"/>
  <c r="AH65" i="7"/>
  <c r="AG65" i="7"/>
  <c r="AC65" i="7"/>
  <c r="Z65" i="7"/>
  <c r="M64" i="7"/>
  <c r="J64" i="7"/>
  <c r="G64" i="7"/>
  <c r="D64" i="7"/>
  <c r="AH60" i="7"/>
  <c r="AG60" i="7"/>
  <c r="AC60" i="7"/>
  <c r="Z60" i="7"/>
  <c r="AH59" i="7"/>
  <c r="AG59" i="7"/>
  <c r="AC59" i="7"/>
  <c r="Z59" i="7"/>
  <c r="AH57" i="7"/>
  <c r="AG57" i="7"/>
  <c r="AC57" i="7"/>
  <c r="Z57" i="7"/>
  <c r="AH56" i="7"/>
  <c r="AG56" i="7"/>
  <c r="AC56" i="7"/>
  <c r="Z56" i="7"/>
  <c r="T57" i="7"/>
  <c r="J55" i="7"/>
  <c r="AH54" i="7"/>
  <c r="AG54" i="7"/>
  <c r="AC54" i="7"/>
  <c r="Z54" i="7"/>
  <c r="U55" i="7"/>
  <c r="AH53" i="7"/>
  <c r="AG53" i="7"/>
  <c r="AC53" i="7"/>
  <c r="Z53" i="7"/>
  <c r="U53" i="7"/>
  <c r="M52" i="7"/>
  <c r="J52" i="7"/>
  <c r="G52" i="7"/>
  <c r="D52" i="7"/>
  <c r="AH48" i="7"/>
  <c r="AG48" i="7"/>
  <c r="AC48" i="7"/>
  <c r="Z48" i="7"/>
  <c r="AH47" i="7"/>
  <c r="AG47" i="7"/>
  <c r="AC47" i="7"/>
  <c r="Z47" i="7"/>
  <c r="M45" i="7"/>
  <c r="AH45" i="7"/>
  <c r="AG45" i="7"/>
  <c r="AC45" i="7"/>
  <c r="Z45" i="7"/>
  <c r="AH44" i="7"/>
  <c r="AG44" i="7"/>
  <c r="AC44" i="7"/>
  <c r="Z44" i="7"/>
  <c r="M43" i="7"/>
  <c r="AH42" i="7"/>
  <c r="AG42" i="7"/>
  <c r="AC42" i="7"/>
  <c r="Z42" i="7"/>
  <c r="J41" i="7"/>
  <c r="T41" i="7"/>
  <c r="AH41" i="7"/>
  <c r="AG41" i="7"/>
  <c r="AC41" i="7"/>
  <c r="Z41" i="7"/>
  <c r="M40" i="7"/>
  <c r="J40" i="7"/>
  <c r="G40" i="7"/>
  <c r="D40" i="7"/>
  <c r="AH36" i="7"/>
  <c r="AG36" i="7"/>
  <c r="AC36" i="7"/>
  <c r="Z36" i="7"/>
  <c r="AH35" i="7"/>
  <c r="AG35" i="7"/>
  <c r="AC35" i="7"/>
  <c r="Z35" i="7"/>
  <c r="AH33" i="7"/>
  <c r="AG33" i="7"/>
  <c r="AC33" i="7"/>
  <c r="Z33" i="7"/>
  <c r="AH32" i="7"/>
  <c r="AG32" i="7"/>
  <c r="AC32" i="7"/>
  <c r="Z32" i="7"/>
  <c r="T33" i="7"/>
  <c r="J31" i="7"/>
  <c r="AH30" i="7"/>
  <c r="AG30" i="7"/>
  <c r="AC30" i="7"/>
  <c r="Z30" i="7"/>
  <c r="U31" i="7"/>
  <c r="AH29" i="7"/>
  <c r="AG29" i="7"/>
  <c r="AC29" i="7"/>
  <c r="Z29" i="7"/>
  <c r="U29" i="7"/>
  <c r="M28" i="7"/>
  <c r="J28" i="7"/>
  <c r="G28" i="7"/>
  <c r="D28" i="7"/>
  <c r="AH24" i="7"/>
  <c r="AG24" i="7"/>
  <c r="AC24" i="7"/>
  <c r="Z24" i="7"/>
  <c r="AH23" i="7"/>
  <c r="AG23" i="7"/>
  <c r="AC23" i="7"/>
  <c r="Z23" i="7"/>
  <c r="M21" i="7"/>
  <c r="U23" i="7"/>
  <c r="AH21" i="7"/>
  <c r="AG21" i="7"/>
  <c r="AC21" i="7"/>
  <c r="Z21" i="7"/>
  <c r="AH20" i="7"/>
  <c r="AG20" i="7"/>
  <c r="AC20" i="7"/>
  <c r="Z20" i="7"/>
  <c r="M19" i="7"/>
  <c r="AH18" i="7"/>
  <c r="AG18" i="7"/>
  <c r="AC18" i="7"/>
  <c r="Z18" i="7"/>
  <c r="J17" i="7"/>
  <c r="T17" i="7"/>
  <c r="AH17" i="7"/>
  <c r="AG17" i="7"/>
  <c r="AC17" i="7"/>
  <c r="Z17" i="7"/>
  <c r="M16" i="7"/>
  <c r="J16" i="7"/>
  <c r="G16" i="7"/>
  <c r="D16" i="7"/>
  <c r="AH12" i="7"/>
  <c r="AG12" i="7"/>
  <c r="AC12" i="7"/>
  <c r="Z12" i="7"/>
  <c r="AH11" i="7"/>
  <c r="AG11" i="7"/>
  <c r="AC11" i="7"/>
  <c r="Z11" i="7"/>
  <c r="AH9" i="7"/>
  <c r="AG9" i="7"/>
  <c r="AC9" i="7"/>
  <c r="Z9" i="7"/>
  <c r="AH8" i="7"/>
  <c r="AG8" i="7"/>
  <c r="AC8" i="7"/>
  <c r="Z8" i="7"/>
  <c r="T9" i="7"/>
  <c r="J7" i="7"/>
  <c r="AH6" i="7"/>
  <c r="AG6" i="7"/>
  <c r="AC6" i="7"/>
  <c r="Z6" i="7"/>
  <c r="M5" i="7"/>
  <c r="AH5" i="7"/>
  <c r="AG5" i="7"/>
  <c r="AC5" i="7"/>
  <c r="Z5" i="7"/>
  <c r="T5" i="7"/>
  <c r="M4" i="7"/>
  <c r="J4" i="7"/>
  <c r="G4" i="7"/>
  <c r="D4" i="7"/>
  <c r="AC29" i="6"/>
  <c r="AG29" i="6"/>
  <c r="AC30" i="6"/>
  <c r="AG30" i="6"/>
  <c r="G69" i="7" l="1"/>
  <c r="G45" i="7"/>
  <c r="U47" i="7"/>
  <c r="D9" i="7"/>
  <c r="U83" i="7"/>
  <c r="U59" i="7"/>
  <c r="U35" i="7"/>
  <c r="U71" i="7"/>
  <c r="U43" i="7"/>
  <c r="G53" i="7"/>
  <c r="G59" i="7"/>
  <c r="U11" i="7"/>
  <c r="D23" i="7"/>
  <c r="M29" i="7"/>
  <c r="D45" i="7"/>
  <c r="M55" i="7"/>
  <c r="J59" i="7"/>
  <c r="D71" i="7"/>
  <c r="M77" i="7"/>
  <c r="J89" i="7"/>
  <c r="G29" i="7"/>
  <c r="G35" i="7"/>
  <c r="G83" i="7"/>
  <c r="D93" i="7"/>
  <c r="U93" i="7"/>
  <c r="J95" i="7"/>
  <c r="U19" i="7"/>
  <c r="M7" i="7"/>
  <c r="J11" i="7"/>
  <c r="D21" i="7"/>
  <c r="M31" i="7"/>
  <c r="J35" i="7"/>
  <c r="D47" i="7"/>
  <c r="M53" i="7"/>
  <c r="U69" i="7"/>
  <c r="J83" i="7"/>
  <c r="D57" i="7"/>
  <c r="T67" i="7"/>
  <c r="V67" i="7" s="1"/>
  <c r="D67" i="7"/>
  <c r="D79" i="7"/>
  <c r="T79" i="7"/>
  <c r="V79" i="7" s="1"/>
  <c r="U81" i="7"/>
  <c r="T95" i="7"/>
  <c r="D81" i="7"/>
  <c r="G21" i="7"/>
  <c r="T91" i="7"/>
  <c r="V91" i="7" s="1"/>
  <c r="D91" i="7"/>
  <c r="G93" i="7"/>
  <c r="T19" i="7"/>
  <c r="T31" i="7"/>
  <c r="V31" i="7" s="1"/>
  <c r="D31" i="7"/>
  <c r="T81" i="7"/>
  <c r="G81" i="7"/>
  <c r="P93" i="7"/>
  <c r="R93" i="7"/>
  <c r="Q93" i="7"/>
  <c r="T7" i="7"/>
  <c r="D7" i="7"/>
  <c r="D33" i="7"/>
  <c r="T43" i="7"/>
  <c r="T55" i="7"/>
  <c r="V55" i="7" s="1"/>
  <c r="D55" i="7"/>
  <c r="G41" i="7"/>
  <c r="U41" i="7"/>
  <c r="V41" i="7" s="1"/>
  <c r="G65" i="7"/>
  <c r="U65" i="7"/>
  <c r="V65" i="7" s="1"/>
  <c r="G89" i="7"/>
  <c r="U89" i="7"/>
  <c r="V89" i="7" s="1"/>
  <c r="G17" i="7"/>
  <c r="U17" i="7"/>
  <c r="V17" i="7" s="1"/>
  <c r="J19" i="7"/>
  <c r="J43" i="7"/>
  <c r="J67" i="7"/>
  <c r="J91" i="7"/>
  <c r="U95" i="7"/>
  <c r="U9" i="7"/>
  <c r="V9" i="7" s="1"/>
  <c r="U33" i="7"/>
  <c r="V33" i="7" s="1"/>
  <c r="U57" i="7"/>
  <c r="V57" i="7" s="1"/>
  <c r="M9" i="7"/>
  <c r="D11" i="7"/>
  <c r="M17" i="7"/>
  <c r="J23" i="7"/>
  <c r="M33" i="7"/>
  <c r="D35" i="7"/>
  <c r="M41" i="7"/>
  <c r="J47" i="7"/>
  <c r="M57" i="7"/>
  <c r="D59" i="7"/>
  <c r="M65" i="7"/>
  <c r="J71" i="7"/>
  <c r="M81" i="7"/>
  <c r="D83" i="7"/>
  <c r="M89" i="7"/>
  <c r="T21" i="7"/>
  <c r="T29" i="7"/>
  <c r="V29" i="7" s="1"/>
  <c r="T45" i="7"/>
  <c r="T53" i="7"/>
  <c r="V53" i="7" s="1"/>
  <c r="T69" i="7"/>
  <c r="T77" i="7"/>
  <c r="V77" i="7" s="1"/>
  <c r="T93" i="7"/>
  <c r="J53" i="7"/>
  <c r="R53" i="7" s="1"/>
  <c r="U5" i="7"/>
  <c r="V5" i="7" s="1"/>
  <c r="U7" i="7"/>
  <c r="J29" i="7"/>
  <c r="R29" i="7" s="1"/>
  <c r="J77" i="7"/>
  <c r="P77" i="7" s="1"/>
  <c r="Z5" i="6"/>
  <c r="V93" i="7" l="1"/>
  <c r="T83" i="7"/>
  <c r="V83" i="7" s="1"/>
  <c r="D69" i="7"/>
  <c r="D43" i="7"/>
  <c r="V43" i="7"/>
  <c r="T35" i="7"/>
  <c r="V35" i="7" s="1"/>
  <c r="U21" i="7"/>
  <c r="V21" i="7" s="1"/>
  <c r="V19" i="7"/>
  <c r="D19" i="7"/>
  <c r="R21" i="7"/>
  <c r="Q21" i="7"/>
  <c r="P21" i="7"/>
  <c r="Q45" i="7"/>
  <c r="P45" i="7"/>
  <c r="R45" i="7"/>
  <c r="V69" i="7"/>
  <c r="V7" i="7"/>
  <c r="U45" i="7"/>
  <c r="V45" i="7" s="1"/>
  <c r="Q29" i="7"/>
  <c r="S93" i="7"/>
  <c r="G9" i="7"/>
  <c r="R9" i="7" s="1"/>
  <c r="Q53" i="7"/>
  <c r="P29" i="7"/>
  <c r="T47" i="7"/>
  <c r="V47" i="7" s="1"/>
  <c r="G47" i="7"/>
  <c r="P53" i="7"/>
  <c r="R77" i="7"/>
  <c r="R81" i="7"/>
  <c r="Q81" i="7"/>
  <c r="P81" i="7"/>
  <c r="P79" i="7"/>
  <c r="R79" i="7"/>
  <c r="Q79" i="7"/>
  <c r="Q17" i="7"/>
  <c r="R17" i="7"/>
  <c r="P17" i="7"/>
  <c r="R43" i="7"/>
  <c r="Q43" i="7"/>
  <c r="P43" i="7"/>
  <c r="R41" i="7"/>
  <c r="P41" i="7"/>
  <c r="Q41" i="7"/>
  <c r="G33" i="7"/>
  <c r="P33" i="7" s="1"/>
  <c r="R91" i="7"/>
  <c r="Q91" i="7"/>
  <c r="P91" i="7"/>
  <c r="R67" i="7"/>
  <c r="Q67" i="7"/>
  <c r="P67" i="7"/>
  <c r="P59" i="7"/>
  <c r="R59" i="7"/>
  <c r="Q59" i="7"/>
  <c r="Q77" i="7"/>
  <c r="S77" i="7" s="1"/>
  <c r="G23" i="7"/>
  <c r="T23" i="7"/>
  <c r="V23" i="7" s="1"/>
  <c r="P31" i="7"/>
  <c r="R31" i="7"/>
  <c r="Q31" i="7"/>
  <c r="Q89" i="7"/>
  <c r="R89" i="7"/>
  <c r="P89" i="7"/>
  <c r="P83" i="7"/>
  <c r="R83" i="7"/>
  <c r="Q83" i="7"/>
  <c r="T59" i="7"/>
  <c r="V59" i="7" s="1"/>
  <c r="T71" i="7"/>
  <c r="V71" i="7" s="1"/>
  <c r="G71" i="7"/>
  <c r="G57" i="7"/>
  <c r="Q57" i="7" s="1"/>
  <c r="P57" i="7"/>
  <c r="Q9" i="7"/>
  <c r="P35" i="7"/>
  <c r="R35" i="7"/>
  <c r="Q35" i="7"/>
  <c r="G11" i="7"/>
  <c r="Q11" i="7" s="1"/>
  <c r="T11" i="7"/>
  <c r="V11" i="7" s="1"/>
  <c r="P55" i="7"/>
  <c r="R55" i="7"/>
  <c r="Q55" i="7"/>
  <c r="V81" i="7"/>
  <c r="R19" i="7"/>
  <c r="Q19" i="7"/>
  <c r="P19" i="7"/>
  <c r="G95" i="7"/>
  <c r="P9" i="7"/>
  <c r="R5" i="7"/>
  <c r="Q5" i="7"/>
  <c r="P5" i="7"/>
  <c r="Q65" i="7"/>
  <c r="R65" i="7"/>
  <c r="P65" i="7"/>
  <c r="R7" i="7"/>
  <c r="Q7" i="7"/>
  <c r="P7" i="7"/>
  <c r="V95" i="7"/>
  <c r="AC6" i="6"/>
  <c r="S17" i="7" l="1"/>
  <c r="S45" i="7"/>
  <c r="S89" i="7"/>
  <c r="R69" i="7"/>
  <c r="P69" i="7"/>
  <c r="Q69" i="7"/>
  <c r="S65" i="7"/>
  <c r="S53" i="7"/>
  <c r="S29" i="7"/>
  <c r="S21" i="7"/>
  <c r="S9" i="7"/>
  <c r="S55" i="7"/>
  <c r="R57" i="7"/>
  <c r="R33" i="7"/>
  <c r="S83" i="7"/>
  <c r="S91" i="7"/>
  <c r="S81" i="7"/>
  <c r="S67" i="7"/>
  <c r="S19" i="7"/>
  <c r="R23" i="7"/>
  <c r="P23" i="7"/>
  <c r="Q23" i="7"/>
  <c r="S79" i="7"/>
  <c r="P71" i="7"/>
  <c r="R71" i="7"/>
  <c r="Q71" i="7"/>
  <c r="Q47" i="7"/>
  <c r="P47" i="7"/>
  <c r="R47" i="7"/>
  <c r="P95" i="7"/>
  <c r="R95" i="7"/>
  <c r="Q95" i="7"/>
  <c r="S5" i="7"/>
  <c r="S35" i="7"/>
  <c r="S59" i="7"/>
  <c r="S41" i="7"/>
  <c r="R11" i="7"/>
  <c r="S7" i="7"/>
  <c r="S57" i="7"/>
  <c r="S31" i="7"/>
  <c r="P11" i="7"/>
  <c r="S11" i="7" s="1"/>
  <c r="Q33" i="7"/>
  <c r="S33" i="7" s="1"/>
  <c r="S43" i="7"/>
  <c r="AC89" i="6"/>
  <c r="O94" i="6"/>
  <c r="J96" i="6" s="1"/>
  <c r="M94" i="6"/>
  <c r="O92" i="6"/>
  <c r="G96" i="6" s="1"/>
  <c r="M92" i="6"/>
  <c r="I96" i="6" s="1"/>
  <c r="L92" i="6"/>
  <c r="G94" i="6" s="1"/>
  <c r="J92" i="6"/>
  <c r="O90" i="6"/>
  <c r="D96" i="6" s="1"/>
  <c r="M90" i="6"/>
  <c r="F96" i="6" s="1"/>
  <c r="L90" i="6"/>
  <c r="D94" i="6" s="1"/>
  <c r="J90" i="6"/>
  <c r="F94" i="6" s="1"/>
  <c r="I90" i="6"/>
  <c r="D92" i="6" s="1"/>
  <c r="G90" i="6"/>
  <c r="O82" i="6"/>
  <c r="J84" i="6" s="1"/>
  <c r="M82" i="6"/>
  <c r="O80" i="6"/>
  <c r="G84" i="6" s="1"/>
  <c r="M80" i="6"/>
  <c r="I84" i="6" s="1"/>
  <c r="L80" i="6"/>
  <c r="G82" i="6" s="1"/>
  <c r="J80" i="6"/>
  <c r="O78" i="6"/>
  <c r="D84" i="6" s="1"/>
  <c r="M78" i="6"/>
  <c r="F84" i="6" s="1"/>
  <c r="L78" i="6"/>
  <c r="D82" i="6" s="1"/>
  <c r="J78" i="6"/>
  <c r="F82" i="6" s="1"/>
  <c r="I78" i="6"/>
  <c r="D80" i="6" s="1"/>
  <c r="G78" i="6"/>
  <c r="O70" i="6"/>
  <c r="J72" i="6" s="1"/>
  <c r="M70" i="6"/>
  <c r="O68" i="6"/>
  <c r="G72" i="6" s="1"/>
  <c r="M68" i="6"/>
  <c r="I72" i="6" s="1"/>
  <c r="L68" i="6"/>
  <c r="G70" i="6" s="1"/>
  <c r="J68" i="6"/>
  <c r="O66" i="6"/>
  <c r="D72" i="6" s="1"/>
  <c r="M66" i="6"/>
  <c r="F72" i="6" s="1"/>
  <c r="L66" i="6"/>
  <c r="D70" i="6" s="1"/>
  <c r="J66" i="6"/>
  <c r="F70" i="6" s="1"/>
  <c r="I66" i="6"/>
  <c r="D68" i="6" s="1"/>
  <c r="G66" i="6"/>
  <c r="T65" i="6" s="1"/>
  <c r="O58" i="6"/>
  <c r="J60" i="6" s="1"/>
  <c r="M58" i="6"/>
  <c r="O56" i="6"/>
  <c r="G60" i="6" s="1"/>
  <c r="M56" i="6"/>
  <c r="I60" i="6" s="1"/>
  <c r="L56" i="6"/>
  <c r="J56" i="6"/>
  <c r="O54" i="6"/>
  <c r="M54" i="6"/>
  <c r="F60" i="6" s="1"/>
  <c r="L54" i="6"/>
  <c r="D58" i="6" s="1"/>
  <c r="J54" i="6"/>
  <c r="F58" i="6" s="1"/>
  <c r="I54" i="6"/>
  <c r="G54" i="6"/>
  <c r="O46" i="6"/>
  <c r="J48" i="6" s="1"/>
  <c r="M46" i="6"/>
  <c r="O44" i="6"/>
  <c r="G48" i="6" s="1"/>
  <c r="M44" i="6"/>
  <c r="I48" i="6" s="1"/>
  <c r="L44" i="6"/>
  <c r="J44" i="6"/>
  <c r="O42" i="6"/>
  <c r="D48" i="6" s="1"/>
  <c r="M42" i="6"/>
  <c r="F48" i="6" s="1"/>
  <c r="L42" i="6"/>
  <c r="D46" i="6" s="1"/>
  <c r="J42" i="6"/>
  <c r="I42" i="6"/>
  <c r="G42" i="6"/>
  <c r="F44" i="6" s="1"/>
  <c r="O34" i="6"/>
  <c r="M34" i="6"/>
  <c r="L36" i="6" s="1"/>
  <c r="O32" i="6"/>
  <c r="G36" i="6" s="1"/>
  <c r="M32" i="6"/>
  <c r="I36" i="6" s="1"/>
  <c r="L32" i="6"/>
  <c r="J32" i="6"/>
  <c r="J31" i="6" s="1"/>
  <c r="O30" i="6"/>
  <c r="D36" i="6" s="1"/>
  <c r="M30" i="6"/>
  <c r="F36" i="6" s="1"/>
  <c r="L30" i="6"/>
  <c r="D34" i="6" s="1"/>
  <c r="J30" i="6"/>
  <c r="I30" i="6"/>
  <c r="G30" i="6"/>
  <c r="O22" i="6"/>
  <c r="J24" i="6" s="1"/>
  <c r="M22" i="6"/>
  <c r="O20" i="6"/>
  <c r="G24" i="6" s="1"/>
  <c r="M20" i="6"/>
  <c r="L20" i="6"/>
  <c r="J20" i="6"/>
  <c r="O18" i="6"/>
  <c r="D24" i="6" s="1"/>
  <c r="M18" i="6"/>
  <c r="F24" i="6" s="1"/>
  <c r="L18" i="6"/>
  <c r="D22" i="6" s="1"/>
  <c r="J18" i="6"/>
  <c r="F22" i="6" s="1"/>
  <c r="I18" i="6"/>
  <c r="G18" i="6"/>
  <c r="F20" i="6" s="1"/>
  <c r="AH96" i="6"/>
  <c r="AG96" i="6"/>
  <c r="AC96" i="6"/>
  <c r="Z96" i="6"/>
  <c r="AH95" i="6"/>
  <c r="AG95" i="6"/>
  <c r="AC95" i="6"/>
  <c r="Z95" i="6"/>
  <c r="AH93" i="6"/>
  <c r="AG93" i="6"/>
  <c r="AC93" i="6"/>
  <c r="Z93" i="6"/>
  <c r="AH92" i="6"/>
  <c r="AG92" i="6"/>
  <c r="AC92" i="6"/>
  <c r="Z92" i="6"/>
  <c r="AH90" i="6"/>
  <c r="AG90" i="6"/>
  <c r="AC90" i="6"/>
  <c r="Z90" i="6"/>
  <c r="AH89" i="6"/>
  <c r="AG89" i="6"/>
  <c r="Z89" i="6"/>
  <c r="AH84" i="6"/>
  <c r="AG84" i="6"/>
  <c r="AC84" i="6"/>
  <c r="Z84" i="6"/>
  <c r="AH83" i="6"/>
  <c r="AG83" i="6"/>
  <c r="AC83" i="6"/>
  <c r="Z83" i="6"/>
  <c r="AH81" i="6"/>
  <c r="AG81" i="6"/>
  <c r="AC81" i="6"/>
  <c r="Z81" i="6"/>
  <c r="AH80" i="6"/>
  <c r="AG80" i="6"/>
  <c r="Z80" i="6"/>
  <c r="AH78" i="6"/>
  <c r="AG78" i="6"/>
  <c r="AC78" i="6"/>
  <c r="Z78" i="6"/>
  <c r="AH77" i="6"/>
  <c r="AG77" i="6"/>
  <c r="AC77" i="6"/>
  <c r="Z77" i="6"/>
  <c r="AH72" i="6"/>
  <c r="AG72" i="6"/>
  <c r="AC72" i="6"/>
  <c r="Z72" i="6"/>
  <c r="AH71" i="6"/>
  <c r="AG71" i="6"/>
  <c r="AC71" i="6"/>
  <c r="Z71" i="6"/>
  <c r="AH69" i="6"/>
  <c r="AG69" i="6"/>
  <c r="AC69" i="6"/>
  <c r="Z69" i="6"/>
  <c r="AH68" i="6"/>
  <c r="AG68" i="6"/>
  <c r="AC68" i="6"/>
  <c r="Z68" i="6"/>
  <c r="AH66" i="6"/>
  <c r="AG66" i="6"/>
  <c r="AC66" i="6"/>
  <c r="Z66" i="6"/>
  <c r="AH65" i="6"/>
  <c r="AG65" i="6"/>
  <c r="AC65" i="6"/>
  <c r="Z65" i="6"/>
  <c r="AH60" i="6"/>
  <c r="AG60" i="6"/>
  <c r="AC60" i="6"/>
  <c r="Z60" i="6"/>
  <c r="AH59" i="6"/>
  <c r="AG59" i="6"/>
  <c r="AC59" i="6"/>
  <c r="Z59" i="6"/>
  <c r="AH57" i="6"/>
  <c r="AG57" i="6"/>
  <c r="AC57" i="6"/>
  <c r="Z57" i="6"/>
  <c r="AH56" i="6"/>
  <c r="AG56" i="6"/>
  <c r="AC56" i="6"/>
  <c r="Z56" i="6"/>
  <c r="AH54" i="6"/>
  <c r="AG54" i="6"/>
  <c r="AC54" i="6"/>
  <c r="Z54" i="6"/>
  <c r="AH53" i="6"/>
  <c r="AG53" i="6"/>
  <c r="AC53" i="6"/>
  <c r="Z53" i="6"/>
  <c r="AH48" i="6"/>
  <c r="AG48" i="6"/>
  <c r="AC48" i="6"/>
  <c r="Z48" i="6"/>
  <c r="AH47" i="6"/>
  <c r="AG47" i="6"/>
  <c r="AC47" i="6"/>
  <c r="Z47" i="6"/>
  <c r="AH45" i="6"/>
  <c r="AG45" i="6"/>
  <c r="AC45" i="6"/>
  <c r="Z45" i="6"/>
  <c r="AH44" i="6"/>
  <c r="AG44" i="6"/>
  <c r="AC44" i="6"/>
  <c r="Z44" i="6"/>
  <c r="AH42" i="6"/>
  <c r="AG42" i="6"/>
  <c r="AC42" i="6"/>
  <c r="Z42" i="6"/>
  <c r="AH41" i="6"/>
  <c r="AG41" i="6"/>
  <c r="AC41" i="6"/>
  <c r="Z41" i="6"/>
  <c r="AH36" i="6"/>
  <c r="AG36" i="6"/>
  <c r="AC36" i="6"/>
  <c r="Z36" i="6"/>
  <c r="AH35" i="6"/>
  <c r="AG35" i="6"/>
  <c r="AC35" i="6"/>
  <c r="Z35" i="6"/>
  <c r="AH33" i="6"/>
  <c r="AG33" i="6"/>
  <c r="AC33" i="6"/>
  <c r="Z33" i="6"/>
  <c r="AH32" i="6"/>
  <c r="AG32" i="6"/>
  <c r="AC32" i="6"/>
  <c r="Z32" i="6"/>
  <c r="AH30" i="6"/>
  <c r="Z30" i="6"/>
  <c r="AH29" i="6"/>
  <c r="Z29" i="6"/>
  <c r="AH24" i="6"/>
  <c r="AG24" i="6"/>
  <c r="AC24" i="6"/>
  <c r="Z24" i="6"/>
  <c r="AH23" i="6"/>
  <c r="AG23" i="6"/>
  <c r="AC23" i="6"/>
  <c r="Z23" i="6"/>
  <c r="AH21" i="6"/>
  <c r="AG21" i="6"/>
  <c r="AC21" i="6"/>
  <c r="Z21" i="6"/>
  <c r="AH20" i="6"/>
  <c r="AG20" i="6"/>
  <c r="AC20" i="6"/>
  <c r="Z20" i="6"/>
  <c r="AH18" i="6"/>
  <c r="AG18" i="6"/>
  <c r="AC18" i="6"/>
  <c r="Z18" i="6"/>
  <c r="AH17" i="6"/>
  <c r="AG17" i="6"/>
  <c r="AC17" i="6"/>
  <c r="Z17" i="6"/>
  <c r="AG12" i="6"/>
  <c r="AG11" i="6"/>
  <c r="AG9" i="6"/>
  <c r="AG8" i="6"/>
  <c r="AG6" i="6"/>
  <c r="AG5" i="6"/>
  <c r="AC12" i="6"/>
  <c r="AC11" i="6"/>
  <c r="AC8" i="6"/>
  <c r="L8" i="6"/>
  <c r="J8" i="6"/>
  <c r="I10" i="6" s="1"/>
  <c r="O6" i="6"/>
  <c r="D12" i="6" s="1"/>
  <c r="M6" i="6"/>
  <c r="F12" i="6" s="1"/>
  <c r="O8" i="6"/>
  <c r="G12" i="6" s="1"/>
  <c r="M8" i="6"/>
  <c r="I12" i="6" s="1"/>
  <c r="L6" i="6"/>
  <c r="D10" i="6" s="1"/>
  <c r="J6" i="6"/>
  <c r="F10" i="6" s="1"/>
  <c r="O10" i="6"/>
  <c r="J12" i="6" s="1"/>
  <c r="M10" i="6"/>
  <c r="L12" i="6" s="1"/>
  <c r="I6" i="6"/>
  <c r="G6" i="6"/>
  <c r="T77" i="6" l="1"/>
  <c r="T79" i="6"/>
  <c r="S95" i="7"/>
  <c r="S69" i="7"/>
  <c r="S47" i="7"/>
  <c r="D8" i="6"/>
  <c r="U5" i="6"/>
  <c r="U9" i="6"/>
  <c r="T11" i="6"/>
  <c r="M19" i="6"/>
  <c r="G29" i="6"/>
  <c r="T29" i="6"/>
  <c r="U35" i="6"/>
  <c r="T69" i="6"/>
  <c r="F80" i="6"/>
  <c r="U79" i="6" s="1"/>
  <c r="T83" i="6"/>
  <c r="F8" i="6"/>
  <c r="T5" i="6"/>
  <c r="D20" i="6"/>
  <c r="T19" i="6" s="1"/>
  <c r="U17" i="6"/>
  <c r="T23" i="6"/>
  <c r="D32" i="6"/>
  <c r="U29" i="6"/>
  <c r="D44" i="6"/>
  <c r="U41" i="6"/>
  <c r="G53" i="6"/>
  <c r="T53" i="6"/>
  <c r="T47" i="6"/>
  <c r="D56" i="6"/>
  <c r="U53" i="6"/>
  <c r="M53" i="6"/>
  <c r="T71" i="6"/>
  <c r="T81" i="6"/>
  <c r="T93" i="6"/>
  <c r="U11" i="6"/>
  <c r="T89" i="6"/>
  <c r="G46" i="6"/>
  <c r="T45" i="6" s="1"/>
  <c r="U43" i="6"/>
  <c r="I46" i="6"/>
  <c r="T43" i="6"/>
  <c r="G34" i="6"/>
  <c r="T33" i="6" s="1"/>
  <c r="I70" i="6"/>
  <c r="U69" i="6" s="1"/>
  <c r="T67" i="6"/>
  <c r="G58" i="6"/>
  <c r="T57" i="6" s="1"/>
  <c r="I58" i="6"/>
  <c r="U57" i="6" s="1"/>
  <c r="T55" i="6"/>
  <c r="G22" i="6"/>
  <c r="U19" i="6"/>
  <c r="G10" i="6"/>
  <c r="T9" i="6" s="1"/>
  <c r="U7" i="6"/>
  <c r="D83" i="6"/>
  <c r="M77" i="6"/>
  <c r="G83" i="6"/>
  <c r="M31" i="6"/>
  <c r="M45" i="6"/>
  <c r="M69" i="6"/>
  <c r="G41" i="6"/>
  <c r="S71" i="7"/>
  <c r="S23" i="7"/>
  <c r="I34" i="6"/>
  <c r="D35" i="6"/>
  <c r="M29" i="6"/>
  <c r="J29" i="6"/>
  <c r="M33" i="6"/>
  <c r="J19" i="6"/>
  <c r="M21" i="6"/>
  <c r="G17" i="6"/>
  <c r="D19" i="6"/>
  <c r="J91" i="6"/>
  <c r="M89" i="6"/>
  <c r="G95" i="6"/>
  <c r="J89" i="6"/>
  <c r="M93" i="6"/>
  <c r="G89" i="6"/>
  <c r="J79" i="6"/>
  <c r="J77" i="6"/>
  <c r="M81" i="6"/>
  <c r="G77" i="6"/>
  <c r="J67" i="6"/>
  <c r="M65" i="6"/>
  <c r="D71" i="6"/>
  <c r="G71" i="6"/>
  <c r="J65" i="6"/>
  <c r="R65" i="6" s="1"/>
  <c r="G65" i="6"/>
  <c r="F68" i="6"/>
  <c r="D67" i="6" s="1"/>
  <c r="J55" i="6"/>
  <c r="D60" i="6"/>
  <c r="D59" i="6" s="1"/>
  <c r="G59" i="6"/>
  <c r="D57" i="6"/>
  <c r="J53" i="6"/>
  <c r="M57" i="6"/>
  <c r="F56" i="6"/>
  <c r="U55" i="6" s="1"/>
  <c r="J43" i="6"/>
  <c r="M41" i="6"/>
  <c r="G47" i="6"/>
  <c r="J41" i="6"/>
  <c r="D43" i="6"/>
  <c r="F92" i="6"/>
  <c r="U91" i="6" s="1"/>
  <c r="D93" i="6"/>
  <c r="D95" i="6"/>
  <c r="M91" i="6"/>
  <c r="L96" i="6"/>
  <c r="J95" i="6" s="1"/>
  <c r="I94" i="6"/>
  <c r="D81" i="6"/>
  <c r="M79" i="6"/>
  <c r="L84" i="6"/>
  <c r="J83" i="6" s="1"/>
  <c r="I82" i="6"/>
  <c r="D69" i="6"/>
  <c r="M67" i="6"/>
  <c r="L72" i="6"/>
  <c r="J71" i="6" s="1"/>
  <c r="M55" i="6"/>
  <c r="L60" i="6"/>
  <c r="J59" i="6" s="1"/>
  <c r="G45" i="6"/>
  <c r="D47" i="6"/>
  <c r="M43" i="6"/>
  <c r="L48" i="6"/>
  <c r="J47" i="6" s="1"/>
  <c r="F46" i="6"/>
  <c r="G35" i="6"/>
  <c r="J36" i="6"/>
  <c r="J35" i="6" s="1"/>
  <c r="R35" i="6" s="1"/>
  <c r="F32" i="6"/>
  <c r="D31" i="6" s="1"/>
  <c r="F34" i="6"/>
  <c r="D33" i="6" s="1"/>
  <c r="D23" i="6"/>
  <c r="D21" i="6"/>
  <c r="I22" i="6"/>
  <c r="J17" i="6"/>
  <c r="Q17" i="6" s="1"/>
  <c r="I24" i="6"/>
  <c r="M17" i="6"/>
  <c r="L24" i="6"/>
  <c r="J23" i="6" s="1"/>
  <c r="AH12" i="6"/>
  <c r="Z12" i="6"/>
  <c r="AH11" i="6"/>
  <c r="Z11" i="6"/>
  <c r="AH9" i="6"/>
  <c r="AH8" i="6"/>
  <c r="Z9" i="6"/>
  <c r="Z8" i="6"/>
  <c r="AH6" i="6"/>
  <c r="Z6" i="6"/>
  <c r="AH5" i="6"/>
  <c r="T95" i="6"/>
  <c r="T91" i="6"/>
  <c r="U89" i="6"/>
  <c r="R89" i="6"/>
  <c r="M88" i="6"/>
  <c r="J88" i="6"/>
  <c r="G88" i="6"/>
  <c r="D88" i="6"/>
  <c r="U77" i="6"/>
  <c r="P77" i="6"/>
  <c r="M76" i="6"/>
  <c r="J76" i="6"/>
  <c r="G76" i="6"/>
  <c r="D76" i="6"/>
  <c r="U65" i="6"/>
  <c r="P65" i="6"/>
  <c r="M64" i="6"/>
  <c r="J64" i="6"/>
  <c r="G64" i="6"/>
  <c r="D64" i="6"/>
  <c r="P53" i="6"/>
  <c r="R53" i="6"/>
  <c r="Q53" i="6"/>
  <c r="M52" i="6"/>
  <c r="J52" i="6"/>
  <c r="G52" i="6"/>
  <c r="D52" i="6"/>
  <c r="Q43" i="6"/>
  <c r="T41" i="6"/>
  <c r="R41" i="6"/>
  <c r="M40" i="6"/>
  <c r="J40" i="6"/>
  <c r="G40" i="6"/>
  <c r="D40" i="6"/>
  <c r="P35" i="6"/>
  <c r="T31" i="6"/>
  <c r="R29" i="6"/>
  <c r="M28" i="6"/>
  <c r="J28" i="6"/>
  <c r="G28" i="6"/>
  <c r="D28" i="6"/>
  <c r="T21" i="6"/>
  <c r="R19" i="6"/>
  <c r="T17" i="6"/>
  <c r="R17" i="6"/>
  <c r="M16" i="6"/>
  <c r="J16" i="6"/>
  <c r="G16" i="6"/>
  <c r="D16" i="6"/>
  <c r="T7" i="6"/>
  <c r="J11" i="6"/>
  <c r="G11" i="6"/>
  <c r="D11" i="6"/>
  <c r="M9" i="6"/>
  <c r="G9" i="6"/>
  <c r="D9" i="6"/>
  <c r="M7" i="6"/>
  <c r="J7" i="6"/>
  <c r="D7" i="6"/>
  <c r="M5" i="6"/>
  <c r="Q5" i="6" s="1"/>
  <c r="J5" i="6"/>
  <c r="G5" i="6"/>
  <c r="M4" i="6"/>
  <c r="J4" i="6"/>
  <c r="G4" i="6"/>
  <c r="D4" i="6"/>
  <c r="P7" i="6" l="1"/>
  <c r="P17" i="6"/>
  <c r="Q35" i="6"/>
  <c r="D79" i="6"/>
  <c r="R79" i="6" s="1"/>
  <c r="R67" i="6"/>
  <c r="R11" i="6"/>
  <c r="U67" i="6"/>
  <c r="U45" i="6"/>
  <c r="T59" i="6"/>
  <c r="T35" i="6"/>
  <c r="G23" i="6"/>
  <c r="U23" i="6"/>
  <c r="U31" i="6"/>
  <c r="U47" i="6"/>
  <c r="U59" i="6"/>
  <c r="U71" i="6"/>
  <c r="G33" i="6"/>
  <c r="U33" i="6"/>
  <c r="G81" i="6"/>
  <c r="U81" i="6"/>
  <c r="V81" i="6" s="1"/>
  <c r="G93" i="6"/>
  <c r="P93" i="6" s="1"/>
  <c r="U93" i="6"/>
  <c r="V93" i="6" s="1"/>
  <c r="G57" i="6"/>
  <c r="R57" i="6" s="1"/>
  <c r="G69" i="6"/>
  <c r="R69" i="6" s="1"/>
  <c r="G21" i="6"/>
  <c r="U21" i="6"/>
  <c r="V21" i="6" s="1"/>
  <c r="D55" i="6"/>
  <c r="R55" i="6" s="1"/>
  <c r="V17" i="6"/>
  <c r="V33" i="6"/>
  <c r="V31" i="6"/>
  <c r="Q93" i="6"/>
  <c r="R93" i="6"/>
  <c r="U95" i="6"/>
  <c r="V95" i="6" s="1"/>
  <c r="V89" i="6"/>
  <c r="V79" i="6"/>
  <c r="U83" i="6"/>
  <c r="V83" i="6" s="1"/>
  <c r="V77" i="6"/>
  <c r="V67" i="6"/>
  <c r="R71" i="6"/>
  <c r="Q71" i="6"/>
  <c r="P71" i="6"/>
  <c r="V71" i="6"/>
  <c r="R59" i="6"/>
  <c r="V59" i="6"/>
  <c r="D45" i="6"/>
  <c r="R45" i="6" s="1"/>
  <c r="V41" i="6"/>
  <c r="D91" i="6"/>
  <c r="R91" i="6" s="1"/>
  <c r="V91" i="6"/>
  <c r="R95" i="6"/>
  <c r="Q95" i="6"/>
  <c r="P95" i="6"/>
  <c r="R81" i="6"/>
  <c r="Q81" i="6"/>
  <c r="P81" i="6"/>
  <c r="Q83" i="6"/>
  <c r="P83" i="6"/>
  <c r="R83" i="6"/>
  <c r="V65" i="6"/>
  <c r="V69" i="6"/>
  <c r="Q57" i="6"/>
  <c r="V53" i="6"/>
  <c r="Q47" i="6"/>
  <c r="R47" i="6"/>
  <c r="V47" i="6"/>
  <c r="R33" i="6"/>
  <c r="Q33" i="6"/>
  <c r="P33" i="6"/>
  <c r="V35" i="6"/>
  <c r="R21" i="6"/>
  <c r="Q21" i="6"/>
  <c r="P21" i="6"/>
  <c r="R23" i="6"/>
  <c r="Q23" i="6"/>
  <c r="P23" i="6"/>
  <c r="V19" i="6"/>
  <c r="Q31" i="6"/>
  <c r="V55" i="6"/>
  <c r="V57" i="6"/>
  <c r="Q77" i="6"/>
  <c r="S77" i="6" s="1"/>
  <c r="S35" i="6"/>
  <c r="R77" i="6"/>
  <c r="Q91" i="6"/>
  <c r="P45" i="6"/>
  <c r="Q89" i="6"/>
  <c r="Q29" i="6"/>
  <c r="Q41" i="6"/>
  <c r="Q45" i="6"/>
  <c r="P47" i="6"/>
  <c r="V23" i="6"/>
  <c r="P29" i="6"/>
  <c r="Q55" i="6"/>
  <c r="P9" i="6"/>
  <c r="P41" i="6"/>
  <c r="V43" i="6"/>
  <c r="P57" i="6"/>
  <c r="P59" i="6"/>
  <c r="P89" i="6"/>
  <c r="Q7" i="6"/>
  <c r="S7" i="6" s="1"/>
  <c r="Q19" i="6"/>
  <c r="V29" i="6"/>
  <c r="V45" i="6"/>
  <c r="Q59" i="6"/>
  <c r="Q65" i="6"/>
  <c r="S65" i="6" s="1"/>
  <c r="Q67" i="6"/>
  <c r="Q79" i="6"/>
  <c r="P91" i="6"/>
  <c r="P79" i="6"/>
  <c r="P67" i="6"/>
  <c r="S53" i="6"/>
  <c r="P55" i="6"/>
  <c r="R43" i="6"/>
  <c r="P43" i="6"/>
  <c r="S43" i="6" s="1"/>
  <c r="R31" i="6"/>
  <c r="P31" i="6"/>
  <c r="S17" i="6"/>
  <c r="P19" i="6"/>
  <c r="V5" i="6"/>
  <c r="R5" i="6"/>
  <c r="V11" i="6"/>
  <c r="V9" i="6"/>
  <c r="P5" i="6"/>
  <c r="S5" i="6" s="1"/>
  <c r="V7" i="6"/>
  <c r="Q11" i="6"/>
  <c r="Q9" i="6"/>
  <c r="R9" i="6"/>
  <c r="R7" i="6"/>
  <c r="P11" i="6"/>
  <c r="P69" i="6" l="1"/>
  <c r="S69" i="6" s="1"/>
  <c r="Q69" i="6"/>
  <c r="S21" i="6"/>
  <c r="S33" i="6"/>
  <c r="S57" i="6"/>
  <c r="S93" i="6"/>
  <c r="S23" i="6"/>
  <c r="S29" i="6"/>
  <c r="S95" i="6"/>
  <c r="S81" i="6"/>
  <c r="S83" i="6"/>
  <c r="S71" i="6"/>
  <c r="S55" i="6"/>
  <c r="S47" i="6"/>
  <c r="S41" i="6"/>
  <c r="S89" i="6"/>
  <c r="S91" i="6"/>
  <c r="S79" i="6"/>
  <c r="S67" i="6"/>
  <c r="S45" i="6"/>
  <c r="S31" i="6"/>
  <c r="S19" i="6"/>
  <c r="S9" i="6"/>
  <c r="S59" i="6"/>
  <c r="S11" i="6"/>
</calcChain>
</file>

<file path=xl/sharedStrings.xml><?xml version="1.0" encoding="utf-8"?>
<sst xmlns="http://schemas.openxmlformats.org/spreadsheetml/2006/main" count="624" uniqueCount="106">
  <si>
    <t>○ 勝ち、　● 負け　、△ 引き分け</t>
    <rPh sb="2" eb="3">
      <t>カ</t>
    </rPh>
    <rPh sb="8" eb="9">
      <t>マ</t>
    </rPh>
    <rPh sb="14" eb="15">
      <t>ヒ</t>
    </rPh>
    <rPh sb="16" eb="17">
      <t>ワ</t>
    </rPh>
    <phoneticPr fontId="24"/>
  </si>
  <si>
    <t>勝点</t>
    <rPh sb="0" eb="1">
      <t>カ</t>
    </rPh>
    <rPh sb="1" eb="2">
      <t>テン</t>
    </rPh>
    <phoneticPr fontId="24"/>
  </si>
  <si>
    <t>勝</t>
    <rPh sb="0" eb="1">
      <t>カツ</t>
    </rPh>
    <phoneticPr fontId="24"/>
  </si>
  <si>
    <t>分</t>
    <rPh sb="0" eb="1">
      <t>ワ</t>
    </rPh>
    <phoneticPr fontId="24"/>
  </si>
  <si>
    <t>敗</t>
    <rPh sb="0" eb="1">
      <t>ハイ</t>
    </rPh>
    <phoneticPr fontId="24"/>
  </si>
  <si>
    <t>得点</t>
    <rPh sb="0" eb="2">
      <t>トクテン</t>
    </rPh>
    <phoneticPr fontId="24"/>
  </si>
  <si>
    <t>失点</t>
    <rPh sb="0" eb="2">
      <t>シッテン</t>
    </rPh>
    <phoneticPr fontId="24"/>
  </si>
  <si>
    <t>得失差</t>
    <rPh sb="0" eb="2">
      <t>トクシツ</t>
    </rPh>
    <rPh sb="2" eb="3">
      <t>サ</t>
    </rPh>
    <phoneticPr fontId="24"/>
  </si>
  <si>
    <t>-</t>
    <phoneticPr fontId="24"/>
  </si>
  <si>
    <t>順位</t>
    <rPh sb="0" eb="2">
      <t>ジュンイ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</si>
  <si>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</si>
  <si>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</si>
  <si>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</si>
  <si>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</si>
  <si>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</si>
  <si>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</si>
  <si>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-</t>
    <phoneticPr fontId="3"/>
  </si>
  <si>
    <t>入　力</t>
    <rPh sb="0" eb="1">
      <t>イ</t>
    </rPh>
    <rPh sb="2" eb="3">
      <t>チカラ</t>
    </rPh>
    <phoneticPr fontId="3"/>
  </si>
  <si>
    <t>神栖一</t>
    <rPh sb="0" eb="2">
      <t>カミス</t>
    </rPh>
    <rPh sb="2" eb="3">
      <t>１</t>
    </rPh>
    <phoneticPr fontId="24"/>
  </si>
  <si>
    <t>神栖四</t>
    <rPh sb="0" eb="2">
      <t>カミス</t>
    </rPh>
    <rPh sb="2" eb="3">
      <t>ヨン</t>
    </rPh>
    <phoneticPr fontId="24"/>
  </si>
  <si>
    <t>波崎四</t>
    <rPh sb="0" eb="2">
      <t>ハサキ</t>
    </rPh>
    <rPh sb="2" eb="3">
      <t>４</t>
    </rPh>
    <phoneticPr fontId="24"/>
  </si>
  <si>
    <t>波崎一</t>
    <rPh sb="0" eb="2">
      <t>ハサキ</t>
    </rPh>
    <rPh sb="2" eb="3">
      <t>１</t>
    </rPh>
    <phoneticPr fontId="24"/>
  </si>
  <si>
    <t>Aブロック（会場：神栖総合A）</t>
    <rPh sb="6" eb="8">
      <t>カイジョウ</t>
    </rPh>
    <rPh sb="9" eb="11">
      <t>カミス</t>
    </rPh>
    <rPh sb="11" eb="13">
      <t>ソウゴウ</t>
    </rPh>
    <phoneticPr fontId="3"/>
  </si>
  <si>
    <t>Bブロック（会場：神栖総合B）</t>
    <rPh sb="6" eb="8">
      <t>カイジョウ</t>
    </rPh>
    <rPh sb="9" eb="13">
      <t>カミスソウゴウ</t>
    </rPh>
    <phoneticPr fontId="3"/>
  </si>
  <si>
    <t>Aブロック（会場：神栖総合A）</t>
    <phoneticPr fontId="3"/>
  </si>
  <si>
    <t>Cブロック（海浜サッカー場A）</t>
    <rPh sb="6" eb="8">
      <t>カイヒン</t>
    </rPh>
    <rPh sb="12" eb="13">
      <t>ジョウ</t>
    </rPh>
    <phoneticPr fontId="3"/>
  </si>
  <si>
    <t>Cブロック（海浜サッカー場A）</t>
    <phoneticPr fontId="3"/>
  </si>
  <si>
    <t>Bブロック（会場：神栖総合B）</t>
    <phoneticPr fontId="3"/>
  </si>
  <si>
    <t>神栖二</t>
    <rPh sb="0" eb="2">
      <t>カミス</t>
    </rPh>
    <rPh sb="2" eb="3">
      <t>２</t>
    </rPh>
    <phoneticPr fontId="24"/>
  </si>
  <si>
    <t>神栖三</t>
    <rPh sb="0" eb="2">
      <t>カミス</t>
    </rPh>
    <rPh sb="2" eb="3">
      <t>サン</t>
    </rPh>
    <phoneticPr fontId="24"/>
  </si>
  <si>
    <t>波崎二</t>
    <rPh sb="0" eb="2">
      <t>ハサキ</t>
    </rPh>
    <rPh sb="2" eb="3">
      <t>２</t>
    </rPh>
    <phoneticPr fontId="24"/>
  </si>
  <si>
    <t>波崎三</t>
    <rPh sb="0" eb="2">
      <t>ハサキ</t>
    </rPh>
    <rPh sb="2" eb="3">
      <t>３</t>
    </rPh>
    <phoneticPr fontId="24"/>
  </si>
  <si>
    <t>Dブロック（海浜サッカー場B）</t>
    <phoneticPr fontId="3"/>
  </si>
  <si>
    <t>Dブロック（海浜サッカー場B）</t>
    <phoneticPr fontId="3"/>
  </si>
  <si>
    <t>Eブロック（矢田部サッカー場A）</t>
    <rPh sb="6" eb="9">
      <t>ヤタベ</t>
    </rPh>
    <phoneticPr fontId="3"/>
  </si>
  <si>
    <t>Fブロック（矢田部サッカー場B）</t>
    <rPh sb="6" eb="9">
      <t>ヤタベ</t>
    </rPh>
    <phoneticPr fontId="3"/>
  </si>
  <si>
    <t>Gブロック（矢田部サッカー場C）</t>
    <rPh sb="6" eb="9">
      <t>ヤタベ</t>
    </rPh>
    <phoneticPr fontId="3"/>
  </si>
  <si>
    <t>Hブロック（矢田部サッカー場D）</t>
    <rPh sb="6" eb="9">
      <t>ヤタベ</t>
    </rPh>
    <phoneticPr fontId="3"/>
  </si>
  <si>
    <t>Eブロック（矢田部サッカー場A）</t>
    <phoneticPr fontId="3"/>
  </si>
  <si>
    <t>Fブロック（矢田部サッカー場B）</t>
    <phoneticPr fontId="3"/>
  </si>
  <si>
    <t>Gブロック（矢田部サッカー場C）</t>
    <phoneticPr fontId="3"/>
  </si>
  <si>
    <t>Hブロック（矢田部サッカー場D）</t>
    <phoneticPr fontId="3"/>
  </si>
  <si>
    <t>上位Aブロック（会場：神栖総合A）</t>
    <rPh sb="0" eb="2">
      <t>ジョウイ</t>
    </rPh>
    <phoneticPr fontId="3"/>
  </si>
  <si>
    <t>上位Bブロック（会場：神栖総合B）</t>
    <rPh sb="0" eb="2">
      <t>ジョウイ</t>
    </rPh>
    <phoneticPr fontId="3"/>
  </si>
  <si>
    <t>上位Cブロック（海浜サッカー場A）</t>
    <rPh sb="0" eb="2">
      <t>ジョウイ</t>
    </rPh>
    <phoneticPr fontId="3"/>
  </si>
  <si>
    <t>上位Dブロック（海浜サッカー場B）</t>
    <rPh sb="0" eb="2">
      <t>ジョウイ</t>
    </rPh>
    <phoneticPr fontId="3"/>
  </si>
  <si>
    <t>下位Eブロック（矢田部サッカー場A）</t>
    <rPh sb="0" eb="2">
      <t>カイ</t>
    </rPh>
    <phoneticPr fontId="3"/>
  </si>
  <si>
    <t>下位Fブロック（矢田部サッカー場B）</t>
    <rPh sb="0" eb="2">
      <t>カイ</t>
    </rPh>
    <phoneticPr fontId="3"/>
  </si>
  <si>
    <t>下位Gブロック（矢田部サッカー場C）</t>
    <rPh sb="0" eb="2">
      <t>カイ</t>
    </rPh>
    <phoneticPr fontId="3"/>
  </si>
  <si>
    <t>下位Hブロック（矢田部サッカー場D）</t>
    <rPh sb="0" eb="2">
      <t>カイ</t>
    </rPh>
    <phoneticPr fontId="3"/>
  </si>
  <si>
    <t>鹿　島</t>
    <rPh sb="0" eb="1">
      <t>ロク</t>
    </rPh>
    <rPh sb="2" eb="3">
      <t>シマ</t>
    </rPh>
    <phoneticPr fontId="24"/>
  </si>
  <si>
    <t>岩　井</t>
    <rPh sb="0" eb="1">
      <t>イワ</t>
    </rPh>
    <rPh sb="2" eb="3">
      <t>イ</t>
    </rPh>
    <phoneticPr fontId="24"/>
  </si>
  <si>
    <t>松戸三</t>
    <rPh sb="0" eb="2">
      <t>マツド</t>
    </rPh>
    <rPh sb="2" eb="3">
      <t>３</t>
    </rPh>
    <phoneticPr fontId="24"/>
  </si>
  <si>
    <t>美野里</t>
    <rPh sb="0" eb="3">
      <t>ミノリ</t>
    </rPh>
    <phoneticPr fontId="3"/>
  </si>
  <si>
    <t>小名浜二</t>
    <phoneticPr fontId="3"/>
  </si>
  <si>
    <t>東浦和</t>
    <phoneticPr fontId="3"/>
  </si>
  <si>
    <t>旭</t>
    <rPh sb="0" eb="1">
      <t>アサヒ</t>
    </rPh>
    <phoneticPr fontId="3"/>
  </si>
  <si>
    <t>多　賀</t>
    <rPh sb="0" eb="1">
      <t>タ</t>
    </rPh>
    <rPh sb="2" eb="3">
      <t>ガ</t>
    </rPh>
    <phoneticPr fontId="3"/>
  </si>
  <si>
    <t>鳩ケ谷</t>
    <rPh sb="0" eb="3">
      <t>ハトガヤ</t>
    </rPh>
    <phoneticPr fontId="3"/>
  </si>
  <si>
    <t>潮来一</t>
    <rPh sb="0" eb="2">
      <t>イタコ</t>
    </rPh>
    <rPh sb="2" eb="3">
      <t>１</t>
    </rPh>
    <phoneticPr fontId="3"/>
  </si>
  <si>
    <t>総和南</t>
    <rPh sb="0" eb="2">
      <t>ソウワ</t>
    </rPh>
    <rPh sb="2" eb="3">
      <t>ミナミ</t>
    </rPh>
    <phoneticPr fontId="3"/>
  </si>
  <si>
    <t>南中山</t>
    <rPh sb="0" eb="1">
      <t>ミナミ</t>
    </rPh>
    <rPh sb="1" eb="3">
      <t>ナカヤマ</t>
    </rPh>
    <phoneticPr fontId="3"/>
  </si>
  <si>
    <t>日の出</t>
    <rPh sb="0" eb="1">
      <t>ヒ</t>
    </rPh>
    <rPh sb="2" eb="3">
      <t>デ</t>
    </rPh>
    <phoneticPr fontId="3"/>
  </si>
  <si>
    <t>おゆみ野南</t>
    <rPh sb="3" eb="4">
      <t>ノ</t>
    </rPh>
    <rPh sb="4" eb="5">
      <t>ミナミ</t>
    </rPh>
    <phoneticPr fontId="3"/>
  </si>
  <si>
    <t>植　田</t>
    <rPh sb="0" eb="1">
      <t>ショク</t>
    </rPh>
    <rPh sb="2" eb="3">
      <t>タ</t>
    </rPh>
    <phoneticPr fontId="3"/>
  </si>
  <si>
    <t>大　野</t>
    <rPh sb="0" eb="1">
      <t>ダイ</t>
    </rPh>
    <rPh sb="2" eb="3">
      <t>ノ</t>
    </rPh>
    <phoneticPr fontId="3"/>
  </si>
  <si>
    <t>銚子五</t>
    <phoneticPr fontId="3"/>
  </si>
  <si>
    <t>御所ケ丘</t>
    <rPh sb="0" eb="4">
      <t>ゴショガオカ</t>
    </rPh>
    <phoneticPr fontId="3"/>
  </si>
  <si>
    <t>公津の杜</t>
    <rPh sb="0" eb="2">
      <t>コウズ</t>
    </rPh>
    <rPh sb="3" eb="4">
      <t>モリ</t>
    </rPh>
    <phoneticPr fontId="3"/>
  </si>
  <si>
    <t>常陸大宮</t>
    <rPh sb="0" eb="4">
      <t>ヒタチオオミヤ</t>
    </rPh>
    <phoneticPr fontId="3"/>
  </si>
  <si>
    <t>笛吹石和</t>
    <phoneticPr fontId="3"/>
  </si>
  <si>
    <t>平　井</t>
    <rPh sb="0" eb="1">
      <t>タイラ</t>
    </rPh>
    <rPh sb="2" eb="3">
      <t>イ</t>
    </rPh>
    <phoneticPr fontId="3"/>
  </si>
  <si>
    <t>笛吹一宮</t>
    <rPh sb="0" eb="4">
      <t>フエフキイチノミヤ</t>
    </rPh>
    <phoneticPr fontId="3"/>
  </si>
  <si>
    <t>東海大菅生</t>
    <rPh sb="0" eb="3">
      <t>トウカイダイ</t>
    </rPh>
    <rPh sb="3" eb="5">
      <t>スゴウ</t>
    </rPh>
    <phoneticPr fontId="3"/>
  </si>
  <si>
    <t>A1位　鹿島</t>
    <rPh sb="2" eb="3">
      <t>イ</t>
    </rPh>
    <rPh sb="4" eb="6">
      <t>カシマ</t>
    </rPh>
    <phoneticPr fontId="24"/>
  </si>
  <si>
    <t>B2位　東浦和</t>
    <rPh sb="2" eb="3">
      <t>イ</t>
    </rPh>
    <rPh sb="4" eb="5">
      <t>ヒガシ</t>
    </rPh>
    <rPh sb="5" eb="7">
      <t>ウラワ</t>
    </rPh>
    <phoneticPr fontId="3"/>
  </si>
  <si>
    <t>C1位　神栖三</t>
    <rPh sb="2" eb="3">
      <t>イ</t>
    </rPh>
    <rPh sb="4" eb="6">
      <t>カミス</t>
    </rPh>
    <rPh sb="6" eb="7">
      <t>３</t>
    </rPh>
    <phoneticPr fontId="3"/>
  </si>
  <si>
    <t>D2位　総和南</t>
    <rPh sb="2" eb="3">
      <t>イ</t>
    </rPh>
    <rPh sb="4" eb="6">
      <t>ソウワ</t>
    </rPh>
    <rPh sb="6" eb="7">
      <t>ミナミ</t>
    </rPh>
    <phoneticPr fontId="3"/>
  </si>
  <si>
    <t>E2位　波崎一</t>
    <rPh sb="2" eb="3">
      <t>イ</t>
    </rPh>
    <rPh sb="4" eb="6">
      <t>ハサキ</t>
    </rPh>
    <rPh sb="6" eb="7">
      <t>１</t>
    </rPh>
    <phoneticPr fontId="24"/>
  </si>
  <si>
    <t>F1位　銚子五</t>
    <rPh sb="2" eb="3">
      <t>イ</t>
    </rPh>
    <rPh sb="4" eb="6">
      <t>チョウシ</t>
    </rPh>
    <rPh sb="6" eb="7">
      <t>５</t>
    </rPh>
    <phoneticPr fontId="3"/>
  </si>
  <si>
    <t>G2位　常陸大宮</t>
    <rPh sb="2" eb="3">
      <t>イ</t>
    </rPh>
    <rPh sb="4" eb="6">
      <t>ヒタチ</t>
    </rPh>
    <rPh sb="6" eb="8">
      <t>オオミヤ</t>
    </rPh>
    <phoneticPr fontId="3"/>
  </si>
  <si>
    <t>H1位　波崎四</t>
    <rPh sb="2" eb="3">
      <t>イ</t>
    </rPh>
    <rPh sb="4" eb="6">
      <t>ハサキ</t>
    </rPh>
    <rPh sb="6" eb="7">
      <t>４</t>
    </rPh>
    <phoneticPr fontId="3"/>
  </si>
  <si>
    <t xml:space="preserve">A2位　岩井 </t>
    <rPh sb="2" eb="3">
      <t>イ</t>
    </rPh>
    <rPh sb="4" eb="6">
      <t>イワイ</t>
    </rPh>
    <phoneticPr fontId="24"/>
  </si>
  <si>
    <t>B1位　神栖四</t>
    <rPh sb="2" eb="3">
      <t>イ</t>
    </rPh>
    <rPh sb="4" eb="6">
      <t>カミス</t>
    </rPh>
    <rPh sb="6" eb="7">
      <t>４</t>
    </rPh>
    <phoneticPr fontId="3"/>
  </si>
  <si>
    <t>C2位　旭</t>
    <rPh sb="2" eb="3">
      <t>イ</t>
    </rPh>
    <rPh sb="4" eb="5">
      <t>アサヒ</t>
    </rPh>
    <phoneticPr fontId="3"/>
  </si>
  <si>
    <t>D1位　潮来一</t>
    <rPh sb="2" eb="3">
      <t>イ</t>
    </rPh>
    <rPh sb="4" eb="6">
      <t>イタコ</t>
    </rPh>
    <rPh sb="6" eb="7">
      <t>１</t>
    </rPh>
    <phoneticPr fontId="3"/>
  </si>
  <si>
    <t>E1位　日の出</t>
    <rPh sb="2" eb="3">
      <t>イ</t>
    </rPh>
    <rPh sb="4" eb="5">
      <t>ヒ</t>
    </rPh>
    <rPh sb="6" eb="7">
      <t>デ</t>
    </rPh>
    <phoneticPr fontId="24"/>
  </si>
  <si>
    <t>F2位　御所ケ丘</t>
    <rPh sb="2" eb="3">
      <t>イ</t>
    </rPh>
    <rPh sb="4" eb="8">
      <t>ゴショガオカ</t>
    </rPh>
    <phoneticPr fontId="3"/>
  </si>
  <si>
    <t>G1位　笛吹石和</t>
    <rPh sb="2" eb="3">
      <t>イ</t>
    </rPh>
    <rPh sb="4" eb="6">
      <t>フエフキ</t>
    </rPh>
    <rPh sb="6" eb="8">
      <t>イサワ</t>
    </rPh>
    <phoneticPr fontId="3"/>
  </si>
  <si>
    <t>H２位　東海大菅生</t>
    <rPh sb="2" eb="3">
      <t>イ</t>
    </rPh>
    <rPh sb="4" eb="9">
      <t>トウカイダイスゴウ</t>
    </rPh>
    <phoneticPr fontId="3"/>
  </si>
  <si>
    <t>A３位　松戸三</t>
    <rPh sb="2" eb="3">
      <t>イ</t>
    </rPh>
    <rPh sb="4" eb="6">
      <t>マツド</t>
    </rPh>
    <rPh sb="6" eb="7">
      <t>３</t>
    </rPh>
    <phoneticPr fontId="24"/>
  </si>
  <si>
    <t>B４位　小名浜二</t>
    <rPh sb="2" eb="3">
      <t>イ</t>
    </rPh>
    <rPh sb="4" eb="8">
      <t>オナハマ２</t>
    </rPh>
    <phoneticPr fontId="3"/>
  </si>
  <si>
    <t>C３位　多賀</t>
    <rPh sb="2" eb="3">
      <t>イ</t>
    </rPh>
    <rPh sb="4" eb="6">
      <t>タガ</t>
    </rPh>
    <phoneticPr fontId="3"/>
  </si>
  <si>
    <t>D４位　南中山</t>
    <rPh sb="2" eb="3">
      <t>イ</t>
    </rPh>
    <rPh sb="4" eb="7">
      <t>ミナミナカヤマ</t>
    </rPh>
    <phoneticPr fontId="3"/>
  </si>
  <si>
    <t>E４位　植田</t>
    <rPh sb="2" eb="3">
      <t>イ</t>
    </rPh>
    <rPh sb="4" eb="6">
      <t>ウエダ</t>
    </rPh>
    <phoneticPr fontId="24"/>
  </si>
  <si>
    <t>F３位　大野</t>
    <rPh sb="2" eb="3">
      <t>イ</t>
    </rPh>
    <rPh sb="4" eb="6">
      <t>オオノ</t>
    </rPh>
    <phoneticPr fontId="3"/>
  </si>
  <si>
    <t>G４位　公津の杜</t>
    <rPh sb="2" eb="3">
      <t>イ</t>
    </rPh>
    <rPh sb="4" eb="6">
      <t>コウヅ</t>
    </rPh>
    <rPh sb="7" eb="8">
      <t>モリ</t>
    </rPh>
    <phoneticPr fontId="3"/>
  </si>
  <si>
    <t>H３位　笛吹一宮</t>
    <rPh sb="2" eb="3">
      <t>イ</t>
    </rPh>
    <rPh sb="4" eb="8">
      <t>フエフキイチノミヤ</t>
    </rPh>
    <phoneticPr fontId="3"/>
  </si>
  <si>
    <t>A４位　神栖二</t>
    <rPh sb="2" eb="3">
      <t>イ</t>
    </rPh>
    <rPh sb="4" eb="6">
      <t>カミス</t>
    </rPh>
    <rPh sb="6" eb="7">
      <t>２</t>
    </rPh>
    <phoneticPr fontId="24"/>
  </si>
  <si>
    <t>B３位　美野里</t>
    <rPh sb="2" eb="3">
      <t>イ</t>
    </rPh>
    <rPh sb="4" eb="7">
      <t>ミノリ</t>
    </rPh>
    <phoneticPr fontId="3"/>
  </si>
  <si>
    <t>D３位　神栖一</t>
    <rPh sb="2" eb="3">
      <t>イ</t>
    </rPh>
    <rPh sb="4" eb="6">
      <t>カミス</t>
    </rPh>
    <rPh sb="6" eb="7">
      <t>１</t>
    </rPh>
    <phoneticPr fontId="3"/>
  </si>
  <si>
    <t>C４位　鳩ケ谷</t>
    <rPh sb="2" eb="3">
      <t>イ</t>
    </rPh>
    <rPh sb="4" eb="7">
      <t>ハトガヤ</t>
    </rPh>
    <phoneticPr fontId="3"/>
  </si>
  <si>
    <t>E３位　おゆみ野南</t>
    <rPh sb="2" eb="3">
      <t>イ</t>
    </rPh>
    <rPh sb="7" eb="9">
      <t>ノミナミ</t>
    </rPh>
    <phoneticPr fontId="24"/>
  </si>
  <si>
    <t>F４位　波崎二</t>
    <rPh sb="2" eb="3">
      <t>イ</t>
    </rPh>
    <rPh sb="4" eb="7">
      <t>ハサキ２</t>
    </rPh>
    <phoneticPr fontId="3"/>
  </si>
  <si>
    <t>G３位　波崎三</t>
    <rPh sb="2" eb="3">
      <t>イ</t>
    </rPh>
    <rPh sb="4" eb="6">
      <t>ハサキ</t>
    </rPh>
    <rPh sb="6" eb="7">
      <t>３</t>
    </rPh>
    <phoneticPr fontId="3"/>
  </si>
  <si>
    <t>H４位　平井</t>
    <rPh sb="2" eb="3">
      <t>イ</t>
    </rPh>
    <rPh sb="4" eb="6">
      <t>ヒライ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</si>
</sst>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28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1" borderId="2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" fillId="23" borderId="21" applyNumberFormat="0" applyFont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4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4" borderId="2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8" borderId="23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1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25" fillId="0" borderId="0" xfId="47" applyFont="1" applyAlignment="1">
      <alignment horizontal="left" vertical="center"/>
    </xf>
    <xf numFmtId="0" fontId="25" fillId="0" borderId="0" xfId="47" applyFont="1">
      <alignment vertical="center"/>
    </xf>
    <xf numFmtId="0" fontId="34" fillId="0" borderId="33" xfId="47" applyFont="1" applyBorder="1" applyAlignment="1" applyProtection="1">
      <alignment horizontal="center" vertical="center"/>
      <protection locked="0"/>
    </xf>
    <xf numFmtId="0" fontId="34" fillId="0" borderId="0" xfId="47" applyFont="1" applyBorder="1" applyAlignment="1" applyProtection="1">
      <alignment horizontal="center" vertical="center"/>
    </xf>
    <xf numFmtId="0" fontId="34" fillId="0" borderId="31" xfId="47" applyFont="1" applyBorder="1" applyAlignment="1" applyProtection="1">
      <alignment horizontal="center" vertical="center"/>
      <protection locked="0"/>
    </xf>
    <xf numFmtId="0" fontId="34" fillId="0" borderId="0" xfId="47" applyFont="1" applyBorder="1" applyAlignment="1" applyProtection="1">
      <alignment horizontal="center" vertical="center"/>
      <protection locked="0"/>
    </xf>
    <xf numFmtId="0" fontId="34" fillId="28" borderId="8" xfId="47" applyFont="1" applyFill="1" applyBorder="1" applyAlignment="1" applyProtection="1">
      <alignment horizontal="center" vertical="center"/>
      <protection locked="0"/>
    </xf>
    <xf numFmtId="0" fontId="34" fillId="28" borderId="9" xfId="47" applyFont="1" applyFill="1" applyBorder="1" applyAlignment="1" applyProtection="1">
      <alignment horizontal="center" vertical="center"/>
    </xf>
    <xf numFmtId="0" fontId="34" fillId="28" borderId="36" xfId="47" applyFont="1" applyFill="1" applyBorder="1" applyAlignment="1" applyProtection="1">
      <alignment horizontal="center" vertical="center"/>
      <protection locked="0"/>
    </xf>
    <xf numFmtId="0" fontId="34" fillId="28" borderId="35" xfId="47" applyFont="1" applyFill="1" applyBorder="1" applyAlignment="1" applyProtection="1">
      <alignment horizontal="center" vertical="center"/>
      <protection locked="0"/>
    </xf>
    <xf numFmtId="0" fontId="34" fillId="28" borderId="9" xfId="47" applyFont="1" applyFill="1" applyBorder="1" applyAlignment="1" applyProtection="1">
      <alignment horizontal="center" vertical="center"/>
      <protection locked="0"/>
    </xf>
    <xf numFmtId="0" fontId="35" fillId="0" borderId="0" xfId="47" applyFont="1" applyAlignment="1">
      <alignment horizontal="left" vertical="center"/>
    </xf>
    <xf numFmtId="0" fontId="35" fillId="0" borderId="0" xfId="47" applyFont="1">
      <alignment vertical="center"/>
    </xf>
    <xf numFmtId="0" fontId="31" fillId="0" borderId="37" xfId="47" applyFont="1" applyBorder="1" applyAlignment="1">
      <alignment horizontal="center" vertical="center"/>
    </xf>
    <xf numFmtId="0" fontId="29" fillId="0" borderId="37" xfId="47" quotePrefix="1" applyFont="1" applyBorder="1" applyAlignment="1">
      <alignment horizontal="center" vertical="center"/>
    </xf>
    <xf numFmtId="0" fontId="25" fillId="0" borderId="37" xfId="47" applyFont="1" applyBorder="1">
      <alignment vertical="center"/>
    </xf>
    <xf numFmtId="0" fontId="39" fillId="0" borderId="0" xfId="47" applyFont="1" applyAlignment="1">
      <alignment horizontal="left" vertical="center"/>
    </xf>
    <xf numFmtId="0" fontId="31" fillId="2" borderId="37" xfId="47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37" fillId="0" borderId="7" xfId="47" applyFont="1" applyBorder="1" applyAlignment="1">
      <alignment horizontal="center" vertical="center"/>
    </xf>
    <xf numFmtId="0" fontId="31" fillId="0" borderId="7" xfId="47" applyFont="1" applyBorder="1" applyAlignment="1">
      <alignment horizontal="center" vertical="center"/>
    </xf>
    <xf numFmtId="0" fontId="29" fillId="0" borderId="7" xfId="47" applyFont="1" applyBorder="1">
      <alignment vertical="center"/>
    </xf>
    <xf numFmtId="0" fontId="31" fillId="0" borderId="37" xfId="47" applyFont="1" applyBorder="1" applyAlignment="1">
      <alignment horizontal="center" vertical="center"/>
    </xf>
    <xf numFmtId="0" fontId="21" fillId="0" borderId="0" xfId="47" applyFont="1" applyAlignment="1">
      <alignment horizontal="left" vertical="center"/>
    </xf>
    <xf numFmtId="0" fontId="21" fillId="0" borderId="0" xfId="47" applyFont="1">
      <alignment vertical="center"/>
    </xf>
    <xf numFmtId="0" fontId="38" fillId="0" borderId="0" xfId="47" applyFont="1">
      <alignment vertical="center"/>
    </xf>
    <xf numFmtId="0" fontId="38" fillId="2" borderId="37" xfId="47" applyFont="1" applyFill="1" applyBorder="1" applyAlignment="1">
      <alignment horizontal="center" vertical="center"/>
    </xf>
    <xf numFmtId="0" fontId="31" fillId="0" borderId="37" xfId="47" applyFont="1" applyBorder="1" applyAlignment="1">
      <alignment horizontal="center" vertical="center"/>
    </xf>
    <xf numFmtId="0" fontId="29" fillId="25" borderId="1" xfId="47" applyFont="1" applyFill="1" applyBorder="1" applyAlignment="1">
      <alignment horizontal="left" vertical="center"/>
    </xf>
    <xf numFmtId="0" fontId="29" fillId="0" borderId="37" xfId="47" applyFont="1" applyFill="1" applyBorder="1" applyAlignment="1">
      <alignment horizontal="center" vertical="center"/>
    </xf>
    <xf numFmtId="0" fontId="25" fillId="0" borderId="37" xfId="47" applyFont="1" applyFill="1" applyBorder="1" applyAlignment="1">
      <alignment horizontal="center" vertical="center"/>
    </xf>
    <xf numFmtId="0" fontId="25" fillId="0" borderId="75" xfId="47" applyFont="1" applyFill="1" applyBorder="1" applyAlignment="1">
      <alignment horizontal="center" vertical="center"/>
    </xf>
    <xf numFmtId="0" fontId="25" fillId="0" borderId="32" xfId="47" applyFont="1" applyFill="1" applyBorder="1" applyAlignment="1">
      <alignment horizontal="center" vertical="center"/>
    </xf>
    <xf numFmtId="0" fontId="36" fillId="27" borderId="72" xfId="47" applyFont="1" applyFill="1" applyBorder="1" applyAlignment="1">
      <alignment horizontal="center" vertical="center"/>
    </xf>
    <xf numFmtId="0" fontId="36" fillId="27" borderId="73" xfId="47" applyFont="1" applyFill="1" applyBorder="1" applyAlignment="1">
      <alignment horizontal="center" vertical="center"/>
    </xf>
    <xf numFmtId="0" fontId="37" fillId="2" borderId="73" xfId="47" applyFont="1" applyFill="1" applyBorder="1" applyAlignment="1">
      <alignment horizontal="center" vertical="center"/>
    </xf>
    <xf numFmtId="0" fontId="37" fillId="2" borderId="74" xfId="47" applyFont="1" applyFill="1" applyBorder="1" applyAlignment="1">
      <alignment horizontal="center" vertical="center"/>
    </xf>
    <xf numFmtId="0" fontId="28" fillId="28" borderId="7" xfId="47" applyFont="1" applyFill="1" applyBorder="1" applyAlignment="1" applyProtection="1">
      <alignment horizontal="center" vertical="center"/>
    </xf>
    <xf numFmtId="0" fontId="30" fillId="26" borderId="38" xfId="47" applyFont="1" applyFill="1" applyBorder="1" applyAlignment="1" applyProtection="1">
      <alignment horizontal="center" vertical="center"/>
    </xf>
    <xf numFmtId="0" fontId="28" fillId="28" borderId="11" xfId="47" applyFont="1" applyFill="1" applyBorder="1" applyAlignment="1" applyProtection="1">
      <alignment horizontal="center" vertical="center"/>
    </xf>
    <xf numFmtId="0" fontId="28" fillId="28" borderId="40" xfId="47" applyFont="1" applyFill="1" applyBorder="1" applyAlignment="1" applyProtection="1">
      <alignment horizontal="center" vertical="center"/>
    </xf>
    <xf numFmtId="0" fontId="33" fillId="28" borderId="41" xfId="47" applyFont="1" applyFill="1" applyBorder="1" applyAlignment="1">
      <alignment horizontal="center" vertical="center"/>
    </xf>
    <xf numFmtId="0" fontId="33" fillId="2" borderId="37" xfId="47" applyFont="1" applyFill="1" applyBorder="1" applyAlignment="1" applyProtection="1">
      <alignment horizontal="center" vertical="center" shrinkToFit="1"/>
    </xf>
    <xf numFmtId="0" fontId="33" fillId="2" borderId="38" xfId="47" applyFont="1" applyFill="1" applyBorder="1" applyAlignment="1" applyProtection="1">
      <alignment horizontal="center" vertical="center" shrinkToFit="1"/>
    </xf>
    <xf numFmtId="0" fontId="34" fillId="28" borderId="53" xfId="47" applyFont="1" applyFill="1" applyBorder="1" applyAlignment="1" applyProtection="1">
      <alignment horizontal="center" vertical="center"/>
      <protection hidden="1"/>
    </xf>
    <xf numFmtId="0" fontId="34" fillId="28" borderId="54" xfId="47" applyFont="1" applyFill="1" applyBorder="1" applyAlignment="1" applyProtection="1">
      <alignment horizontal="center" vertical="center"/>
      <protection hidden="1"/>
    </xf>
    <xf numFmtId="0" fontId="34" fillId="28" borderId="55" xfId="47" applyFont="1" applyFill="1" applyBorder="1" applyAlignment="1" applyProtection="1">
      <alignment horizontal="center" vertical="center"/>
      <protection hidden="1"/>
    </xf>
    <xf numFmtId="0" fontId="34" fillId="28" borderId="59" xfId="47" applyFont="1" applyFill="1" applyBorder="1" applyAlignment="1" applyProtection="1">
      <alignment horizontal="center" vertical="center"/>
      <protection hidden="1"/>
    </xf>
    <xf numFmtId="0" fontId="34" fillId="26" borderId="56" xfId="47" applyFont="1" applyFill="1" applyBorder="1" applyAlignment="1">
      <alignment horizontal="center" vertical="center"/>
    </xf>
    <xf numFmtId="0" fontId="34" fillId="26" borderId="57" xfId="47" applyFont="1" applyFill="1" applyBorder="1" applyAlignment="1">
      <alignment horizontal="center" vertical="center"/>
    </xf>
    <xf numFmtId="0" fontId="34" fillId="26" borderId="58" xfId="47" applyFont="1" applyFill="1" applyBorder="1" applyAlignment="1">
      <alignment horizontal="center" vertical="center"/>
    </xf>
    <xf numFmtId="0" fontId="34" fillId="26" borderId="60" xfId="47" applyFont="1" applyFill="1" applyBorder="1" applyAlignment="1">
      <alignment horizontal="center" vertical="center"/>
    </xf>
    <xf numFmtId="0" fontId="34" fillId="26" borderId="61" xfId="47" applyFont="1" applyFill="1" applyBorder="1" applyAlignment="1">
      <alignment horizontal="center" vertical="center"/>
    </xf>
    <xf numFmtId="0" fontId="34" fillId="26" borderId="62" xfId="47" applyFont="1" applyFill="1" applyBorder="1" applyAlignment="1">
      <alignment horizontal="center" vertical="center"/>
    </xf>
    <xf numFmtId="0" fontId="28" fillId="28" borderId="71" xfId="47" applyFont="1" applyFill="1" applyBorder="1" applyAlignment="1" applyProtection="1">
      <alignment horizontal="center" vertical="center"/>
    </xf>
    <xf numFmtId="0" fontId="28" fillId="28" borderId="39" xfId="47" applyFont="1" applyFill="1" applyBorder="1" applyAlignment="1" applyProtection="1">
      <alignment horizontal="center" vertical="center"/>
    </xf>
    <xf numFmtId="0" fontId="28" fillId="0" borderId="71" xfId="47" applyFont="1" applyBorder="1" applyAlignment="1" applyProtection="1">
      <alignment horizontal="center" vertical="center"/>
    </xf>
    <xf numFmtId="0" fontId="28" fillId="0" borderId="39" xfId="47" applyFont="1" applyBorder="1" applyAlignment="1" applyProtection="1">
      <alignment horizontal="center" vertical="center"/>
    </xf>
    <xf numFmtId="0" fontId="28" fillId="0" borderId="7" xfId="47" applyFont="1" applyBorder="1" applyAlignment="1" applyProtection="1">
      <alignment horizontal="center" vertical="center"/>
    </xf>
    <xf numFmtId="0" fontId="28" fillId="0" borderId="11" xfId="47" applyFont="1" applyBorder="1" applyAlignment="1" applyProtection="1">
      <alignment horizontal="center" vertical="center"/>
    </xf>
    <xf numFmtId="0" fontId="28" fillId="0" borderId="40" xfId="47" applyFont="1" applyBorder="1" applyAlignment="1" applyProtection="1">
      <alignment horizontal="center" vertical="center"/>
    </xf>
    <xf numFmtId="0" fontId="33" fillId="0" borderId="41" xfId="47" applyFont="1" applyBorder="1" applyAlignment="1">
      <alignment horizontal="center" vertical="center"/>
    </xf>
    <xf numFmtId="0" fontId="34" fillId="0" borderId="50" xfId="47" applyFont="1" applyBorder="1" applyAlignment="1" applyProtection="1">
      <alignment horizontal="center" vertical="center"/>
      <protection hidden="1"/>
    </xf>
    <xf numFmtId="0" fontId="34" fillId="0" borderId="51" xfId="47" applyFont="1" applyBorder="1" applyAlignment="1" applyProtection="1">
      <alignment horizontal="center" vertical="center"/>
      <protection hidden="1"/>
    </xf>
    <xf numFmtId="0" fontId="34" fillId="0" borderId="52" xfId="47" applyFont="1" applyBorder="1" applyAlignment="1" applyProtection="1">
      <alignment horizontal="center" vertical="center"/>
      <protection hidden="1"/>
    </xf>
    <xf numFmtId="0" fontId="28" fillId="0" borderId="69" xfId="47" applyFont="1" applyBorder="1" applyAlignment="1" applyProtection="1">
      <alignment horizontal="center" vertical="center"/>
    </xf>
    <xf numFmtId="0" fontId="28" fillId="0" borderId="70" xfId="47" applyFont="1" applyBorder="1" applyAlignment="1" applyProtection="1">
      <alignment horizontal="center" vertical="center"/>
    </xf>
    <xf numFmtId="0" fontId="28" fillId="0" borderId="18" xfId="47" applyFont="1" applyBorder="1" applyAlignment="1" applyProtection="1">
      <alignment horizontal="center" vertical="center"/>
    </xf>
    <xf numFmtId="0" fontId="28" fillId="0" borderId="16" xfId="47" applyFont="1" applyBorder="1" applyAlignment="1" applyProtection="1">
      <alignment horizontal="center" vertical="center"/>
    </xf>
    <xf numFmtId="0" fontId="33" fillId="0" borderId="12" xfId="47" applyFont="1" applyBorder="1" applyAlignment="1">
      <alignment horizontal="center" vertical="center"/>
    </xf>
    <xf numFmtId="0" fontId="33" fillId="2" borderId="34" xfId="47" applyFont="1" applyFill="1" applyBorder="1" applyAlignment="1" applyProtection="1">
      <alignment horizontal="center" vertical="center" shrinkToFit="1"/>
    </xf>
    <xf numFmtId="0" fontId="33" fillId="2" borderId="19" xfId="47" applyFont="1" applyFill="1" applyBorder="1" applyAlignment="1" applyProtection="1">
      <alignment horizontal="center" vertical="center" shrinkToFit="1"/>
    </xf>
    <xf numFmtId="0" fontId="34" fillId="26" borderId="48" xfId="47" applyFont="1" applyFill="1" applyBorder="1" applyAlignment="1">
      <alignment horizontal="center" vertical="center"/>
    </xf>
    <xf numFmtId="0" fontId="34" fillId="26" borderId="49" xfId="47" applyFont="1" applyFill="1" applyBorder="1" applyAlignment="1">
      <alignment horizontal="center" vertical="center"/>
    </xf>
    <xf numFmtId="0" fontId="34" fillId="26" borderId="63" xfId="47" applyFont="1" applyFill="1" applyBorder="1" applyAlignment="1">
      <alignment horizontal="center" vertical="center"/>
    </xf>
    <xf numFmtId="0" fontId="23" fillId="25" borderId="2" xfId="47" applyFont="1" applyFill="1" applyBorder="1" applyAlignment="1">
      <alignment horizontal="center" vertical="center"/>
    </xf>
    <xf numFmtId="0" fontId="23" fillId="25" borderId="30" xfId="47" applyFont="1" applyFill="1" applyBorder="1" applyAlignment="1">
      <alignment horizontal="center" vertical="center"/>
    </xf>
    <xf numFmtId="0" fontId="27" fillId="26" borderId="65" xfId="47" applyFont="1" applyFill="1" applyBorder="1" applyAlignment="1">
      <alignment horizontal="center" vertical="center"/>
    </xf>
    <xf numFmtId="0" fontId="27" fillId="26" borderId="66" xfId="47" applyFont="1" applyFill="1" applyBorder="1" applyAlignment="1">
      <alignment horizontal="center" vertical="center"/>
    </xf>
    <xf numFmtId="0" fontId="27" fillId="25" borderId="4" xfId="47" applyFont="1" applyFill="1" applyBorder="1" applyAlignment="1">
      <alignment horizontal="center" vertical="center"/>
    </xf>
    <xf numFmtId="0" fontId="27" fillId="25" borderId="29" xfId="47" applyFont="1" applyFill="1" applyBorder="1" applyAlignment="1">
      <alignment horizontal="center" vertical="center"/>
    </xf>
    <xf numFmtId="0" fontId="27" fillId="25" borderId="3" xfId="47" applyFont="1" applyFill="1" applyBorder="1" applyAlignment="1">
      <alignment horizontal="center" vertical="center"/>
    </xf>
    <xf numFmtId="0" fontId="27" fillId="25" borderId="64" xfId="47" applyFont="1" applyFill="1" applyBorder="1" applyAlignment="1">
      <alignment horizontal="center" vertical="center"/>
    </xf>
    <xf numFmtId="0" fontId="30" fillId="26" borderId="19" xfId="47" applyFont="1" applyFill="1" applyBorder="1" applyAlignment="1" applyProtection="1">
      <alignment horizontal="center" vertical="center"/>
    </xf>
    <xf numFmtId="0" fontId="30" fillId="26" borderId="17" xfId="47" applyFont="1" applyFill="1" applyBorder="1" applyAlignment="1" applyProtection="1">
      <alignment horizontal="center" vertical="center"/>
    </xf>
    <xf numFmtId="0" fontId="28" fillId="0" borderId="9" xfId="47" applyFont="1" applyBorder="1" applyAlignment="1" applyProtection="1">
      <alignment horizontal="center" vertical="center"/>
    </xf>
    <xf numFmtId="0" fontId="28" fillId="0" borderId="13" xfId="47" applyFont="1" applyBorder="1" applyAlignment="1" applyProtection="1">
      <alignment horizontal="center" vertical="center"/>
    </xf>
    <xf numFmtId="0" fontId="28" fillId="0" borderId="8" xfId="47" applyFont="1" applyBorder="1" applyAlignment="1" applyProtection="1">
      <alignment horizontal="center" vertical="center"/>
    </xf>
    <xf numFmtId="0" fontId="28" fillId="0" borderId="15" xfId="47" applyFont="1" applyBorder="1" applyAlignment="1" applyProtection="1">
      <alignment horizontal="center" vertical="center"/>
    </xf>
    <xf numFmtId="0" fontId="28" fillId="0" borderId="10" xfId="47" applyFont="1" applyBorder="1" applyAlignment="1" applyProtection="1">
      <alignment horizontal="center" vertical="center"/>
    </xf>
    <xf numFmtId="0" fontId="28" fillId="0" borderId="14" xfId="47" applyFont="1" applyBorder="1" applyAlignment="1" applyProtection="1">
      <alignment horizontal="center" vertical="center"/>
    </xf>
    <xf numFmtId="0" fontId="26" fillId="26" borderId="4" xfId="47" applyFont="1" applyFill="1" applyBorder="1" applyAlignment="1">
      <alignment horizontal="center" vertical="center"/>
    </xf>
    <xf numFmtId="0" fontId="26" fillId="26" borderId="2" xfId="47" applyFont="1" applyFill="1" applyBorder="1" applyAlignment="1">
      <alignment horizontal="center" vertical="center"/>
    </xf>
    <xf numFmtId="0" fontId="26" fillId="26" borderId="5" xfId="47" applyFont="1" applyFill="1" applyBorder="1" applyAlignment="1">
      <alignment horizontal="center" vertical="center"/>
    </xf>
    <xf numFmtId="0" fontId="26" fillId="26" borderId="29" xfId="47" applyFont="1" applyFill="1" applyBorder="1" applyAlignment="1">
      <alignment horizontal="center" vertical="center"/>
    </xf>
    <xf numFmtId="0" fontId="26" fillId="26" borderId="30" xfId="47" applyFont="1" applyFill="1" applyBorder="1" applyAlignment="1">
      <alignment horizontal="center" vertical="center"/>
    </xf>
    <xf numFmtId="0" fontId="26" fillId="26" borderId="44" xfId="47" applyFont="1" applyFill="1" applyBorder="1" applyAlignment="1">
      <alignment horizontal="center" vertical="center"/>
    </xf>
    <xf numFmtId="0" fontId="23" fillId="26" borderId="42" xfId="47" applyFont="1" applyFill="1" applyBorder="1" applyAlignment="1">
      <alignment horizontal="center" vertical="center"/>
    </xf>
    <xf numFmtId="0" fontId="23" fillId="26" borderId="43" xfId="47" applyFont="1" applyFill="1" applyBorder="1" applyAlignment="1">
      <alignment horizontal="center" vertical="center"/>
    </xf>
    <xf numFmtId="0" fontId="23" fillId="25" borderId="67" xfId="47" applyFont="1" applyFill="1" applyBorder="1" applyAlignment="1">
      <alignment horizontal="center" vertical="center"/>
    </xf>
    <xf numFmtId="0" fontId="23" fillId="25" borderId="68" xfId="47" applyFont="1" applyFill="1" applyBorder="1" applyAlignment="1">
      <alignment horizontal="center" vertical="center"/>
    </xf>
    <xf numFmtId="0" fontId="23" fillId="25" borderId="6" xfId="47" applyFont="1" applyFill="1" applyBorder="1" applyAlignment="1">
      <alignment horizontal="center" vertical="center"/>
    </xf>
    <xf numFmtId="0" fontId="23" fillId="25" borderId="47" xfId="47" applyFont="1" applyFill="1" applyBorder="1" applyAlignment="1">
      <alignment horizontal="center" vertical="center"/>
    </xf>
    <xf numFmtId="0" fontId="32" fillId="26" borderId="45" xfId="47" applyFont="1" applyFill="1" applyBorder="1" applyAlignment="1">
      <alignment horizontal="center" vertical="center" shrinkToFit="1"/>
    </xf>
    <xf numFmtId="0" fontId="32" fillId="26" borderId="46" xfId="47" applyFont="1" applyFill="1" applyBorder="1" applyAlignment="1">
      <alignment horizontal="center" vertical="center" shrinkToFit="1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標準 5" xfId="47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6"/>
  <sheetViews>
    <sheetView topLeftCell="A68" zoomScale="70" zoomScaleNormal="70" workbookViewId="0">
      <selection activeCell="X40" sqref="X40"/>
    </sheetView>
  </sheetViews>
  <sheetFormatPr defaultColWidth="5.33203125" defaultRowHeight="9.6" x14ac:dyDescent="0.2"/>
  <cols>
    <col min="1" max="1" width="5.33203125" style="2"/>
    <col min="2" max="3" width="9.88671875" style="1" customWidth="1"/>
    <col min="4" max="15" width="4.6640625" style="2" customWidth="1"/>
    <col min="16" max="18" width="5.6640625" style="2" customWidth="1"/>
    <col min="19" max="19" width="6" style="2" customWidth="1"/>
    <col min="20" max="21" width="4.6640625" style="2" customWidth="1"/>
    <col min="22" max="23" width="6" style="2" customWidth="1"/>
    <col min="24" max="24" width="10.77734375" style="2" customWidth="1"/>
    <col min="25" max="16384" width="5.33203125" style="2"/>
  </cols>
  <sheetData>
    <row r="1" spans="1:36" ht="24" customHeight="1" x14ac:dyDescent="0.2">
      <c r="A1" s="17"/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36" ht="24" customHeight="1" thickBot="1" x14ac:dyDescent="0.25">
      <c r="A2" s="25"/>
      <c r="B2" s="24"/>
      <c r="D2" s="29" t="s">
        <v>0</v>
      </c>
      <c r="E2" s="29"/>
      <c r="F2" s="29"/>
      <c r="G2" s="29"/>
      <c r="H2" s="29"/>
      <c r="I2" s="29"/>
      <c r="J2" s="29"/>
      <c r="K2" s="29"/>
      <c r="N2" s="26" t="s">
        <v>24</v>
      </c>
      <c r="Y2" s="27" t="s">
        <v>17</v>
      </c>
      <c r="Z2" s="27"/>
    </row>
    <row r="3" spans="1:36" ht="14.4" x14ac:dyDescent="0.2">
      <c r="A3" s="92"/>
      <c r="B3" s="93"/>
      <c r="C3" s="94"/>
      <c r="D3" s="98">
        <v>1</v>
      </c>
      <c r="E3" s="99"/>
      <c r="F3" s="99"/>
      <c r="G3" s="99">
        <v>2</v>
      </c>
      <c r="H3" s="99"/>
      <c r="I3" s="99"/>
      <c r="J3" s="99">
        <v>3</v>
      </c>
      <c r="K3" s="99"/>
      <c r="L3" s="99"/>
      <c r="M3" s="99">
        <v>4</v>
      </c>
      <c r="N3" s="99"/>
      <c r="O3" s="99"/>
      <c r="P3" s="100" t="s">
        <v>2</v>
      </c>
      <c r="Q3" s="102" t="s">
        <v>3</v>
      </c>
      <c r="R3" s="76" t="s">
        <v>4</v>
      </c>
      <c r="S3" s="78" t="s">
        <v>1</v>
      </c>
      <c r="T3" s="80" t="s">
        <v>5</v>
      </c>
      <c r="U3" s="82" t="s">
        <v>6</v>
      </c>
      <c r="V3" s="78" t="s">
        <v>7</v>
      </c>
      <c r="W3" s="34" t="s">
        <v>9</v>
      </c>
    </row>
    <row r="4" spans="1:36" ht="24" customHeight="1" thickBot="1" x14ac:dyDescent="0.25">
      <c r="A4" s="95"/>
      <c r="B4" s="96"/>
      <c r="C4" s="97"/>
      <c r="D4" s="104" t="str">
        <f>B5</f>
        <v>神栖二</v>
      </c>
      <c r="E4" s="105"/>
      <c r="F4" s="105"/>
      <c r="G4" s="105" t="str">
        <f>B7</f>
        <v>鹿　島</v>
      </c>
      <c r="H4" s="105"/>
      <c r="I4" s="105"/>
      <c r="J4" s="105" t="str">
        <f>B9</f>
        <v>岩　井</v>
      </c>
      <c r="K4" s="105"/>
      <c r="L4" s="105"/>
      <c r="M4" s="105" t="str">
        <f>B11</f>
        <v>松戸三</v>
      </c>
      <c r="N4" s="105"/>
      <c r="O4" s="105"/>
      <c r="P4" s="101"/>
      <c r="Q4" s="103"/>
      <c r="R4" s="77"/>
      <c r="S4" s="79"/>
      <c r="T4" s="81"/>
      <c r="U4" s="83"/>
      <c r="V4" s="79"/>
      <c r="W4" s="35"/>
      <c r="Y4" s="28" t="s">
        <v>22</v>
      </c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24" customHeight="1" thickTop="1" x14ac:dyDescent="0.2">
      <c r="A5" s="70">
        <v>1</v>
      </c>
      <c r="B5" s="71" t="s">
        <v>28</v>
      </c>
      <c r="C5" s="72"/>
      <c r="D5" s="73"/>
      <c r="E5" s="73"/>
      <c r="F5" s="74"/>
      <c r="G5" s="63" t="str">
        <f>IF(OR(G6="",I6=""),"",IF(G6&gt;I6,"○",IF(G6=I6,"△","●")))</f>
        <v>●</v>
      </c>
      <c r="H5" s="64"/>
      <c r="I5" s="65"/>
      <c r="J5" s="63" t="str">
        <f>IF(OR(J6="",L6=""),"",IF(J6&gt;L6,"○",IF(J6=L6,"△","●")))</f>
        <v>●</v>
      </c>
      <c r="K5" s="64"/>
      <c r="L5" s="65"/>
      <c r="M5" s="63" t="str">
        <f>IF(OR(M6="",O6=""),"",IF(M6&gt;O6,"○",IF(M6=O6,"△","●")))</f>
        <v>●</v>
      </c>
      <c r="N5" s="64"/>
      <c r="O5" s="65"/>
      <c r="P5" s="66">
        <f>COUNTIF(G5:O5,"○")</f>
        <v>0</v>
      </c>
      <c r="Q5" s="68">
        <f>COUNTIF(G5:O5,"△")</f>
        <v>0</v>
      </c>
      <c r="R5" s="86">
        <f>COUNTIF(G5:O5,"●")</f>
        <v>3</v>
      </c>
      <c r="S5" s="84">
        <f>P5*3+Q5*1</f>
        <v>0</v>
      </c>
      <c r="T5" s="88">
        <f>SUM(G6,J6,M6)</f>
        <v>1</v>
      </c>
      <c r="U5" s="90">
        <f>SUM(I6,L6,O6)</f>
        <v>14</v>
      </c>
      <c r="V5" s="84">
        <f>T5-U5</f>
        <v>-13</v>
      </c>
      <c r="W5" s="36">
        <v>4</v>
      </c>
      <c r="Y5" s="14" t="s">
        <v>10</v>
      </c>
      <c r="Z5" s="30" t="str">
        <f>B5</f>
        <v>神栖二</v>
      </c>
      <c r="AA5" s="30"/>
      <c r="AB5" s="30"/>
      <c r="AC5" s="19" t="str">
        <f>IF(AD5=AF5,"△",IF(AD5&gt;AF5,"○","●"))</f>
        <v>●</v>
      </c>
      <c r="AD5" s="18">
        <v>0</v>
      </c>
      <c r="AE5" s="15" t="s">
        <v>16</v>
      </c>
      <c r="AF5" s="18">
        <v>7</v>
      </c>
      <c r="AG5" s="19" t="str">
        <f>IF(AD5=AF5,"△",IF(AD5&lt;AF5,"○","●"))</f>
        <v>○</v>
      </c>
      <c r="AH5" s="30" t="str">
        <f>B7</f>
        <v>鹿　島</v>
      </c>
      <c r="AI5" s="30"/>
      <c r="AJ5" s="30"/>
    </row>
    <row r="6" spans="1:36" ht="24" customHeight="1" x14ac:dyDescent="0.2">
      <c r="A6" s="62"/>
      <c r="B6" s="43"/>
      <c r="C6" s="44"/>
      <c r="D6" s="73"/>
      <c r="E6" s="73"/>
      <c r="F6" s="74"/>
      <c r="G6" s="3">
        <f>AD5</f>
        <v>0</v>
      </c>
      <c r="H6" s="4" t="s">
        <v>8</v>
      </c>
      <c r="I6" s="5">
        <f>AF5</f>
        <v>7</v>
      </c>
      <c r="J6" s="3">
        <f>AD8</f>
        <v>1</v>
      </c>
      <c r="K6" s="4" t="s">
        <v>8</v>
      </c>
      <c r="L6" s="5">
        <f>AF8</f>
        <v>4</v>
      </c>
      <c r="M6" s="3">
        <f>AD11</f>
        <v>0</v>
      </c>
      <c r="N6" s="4" t="s">
        <v>8</v>
      </c>
      <c r="O6" s="5">
        <f>AF11</f>
        <v>3</v>
      </c>
      <c r="P6" s="67"/>
      <c r="Q6" s="69"/>
      <c r="R6" s="87"/>
      <c r="S6" s="85"/>
      <c r="T6" s="89"/>
      <c r="U6" s="91"/>
      <c r="V6" s="85"/>
      <c r="W6" s="36"/>
      <c r="Y6" s="14" t="s">
        <v>11</v>
      </c>
      <c r="Z6" s="30" t="str">
        <f>B9</f>
        <v>岩　井</v>
      </c>
      <c r="AA6" s="30"/>
      <c r="AB6" s="30"/>
      <c r="AC6" s="19" t="str">
        <f>IF(AD6=AF6,"△",IF(AD6&gt;AF6,"○","●"))</f>
        <v>○</v>
      </c>
      <c r="AD6" s="18">
        <v>4</v>
      </c>
      <c r="AE6" s="15" t="s">
        <v>16</v>
      </c>
      <c r="AF6" s="18">
        <v>2</v>
      </c>
      <c r="AG6" s="19" t="str">
        <f>IF(AD6=AF6,"△",IF(AD6&lt;AF6,"○","●"))</f>
        <v>●</v>
      </c>
      <c r="AH6" s="30" t="str">
        <f>B11</f>
        <v>松戸三</v>
      </c>
      <c r="AI6" s="30"/>
      <c r="AJ6" s="30"/>
    </row>
    <row r="7" spans="1:36" ht="24" customHeight="1" x14ac:dyDescent="0.2">
      <c r="A7" s="42">
        <v>2</v>
      </c>
      <c r="B7" s="43" t="s">
        <v>50</v>
      </c>
      <c r="C7" s="44"/>
      <c r="D7" s="45" t="str">
        <f>IF(OR(D8="",F8=""),"",IF(D8&gt;F8,"○",IF(D8=F8,"△","●")))</f>
        <v>○</v>
      </c>
      <c r="E7" s="46"/>
      <c r="F7" s="47"/>
      <c r="G7" s="49"/>
      <c r="H7" s="50"/>
      <c r="I7" s="51"/>
      <c r="J7" s="48" t="str">
        <f>IF(OR(J8="",L8=""),"",IF(J8&gt;L8,"○",IF(J8=L8,"△","●")))</f>
        <v>△</v>
      </c>
      <c r="K7" s="46"/>
      <c r="L7" s="47"/>
      <c r="M7" s="48" t="str">
        <f>IF(OR(M8="",O8=""),"",IF(M8&gt;O8,"○",IF(M8=O8,"△","●")))</f>
        <v>○</v>
      </c>
      <c r="N7" s="46"/>
      <c r="O7" s="47"/>
      <c r="P7" s="55">
        <f>COUNTIF(D7:O7,"○")</f>
        <v>2</v>
      </c>
      <c r="Q7" s="56">
        <f>COUNTIF(D7:O7,"△")</f>
        <v>1</v>
      </c>
      <c r="R7" s="38">
        <f>COUNTIF(D7:O7,"●")</f>
        <v>0</v>
      </c>
      <c r="S7" s="39">
        <f>P7*3+Q7*1</f>
        <v>7</v>
      </c>
      <c r="T7" s="40">
        <f>SUM(D8,J8,M8)</f>
        <v>11</v>
      </c>
      <c r="U7" s="41">
        <f>SUM(F8,L8,O8)</f>
        <v>1</v>
      </c>
      <c r="V7" s="39">
        <f t="shared" ref="V7" si="0">T7-U7</f>
        <v>10</v>
      </c>
      <c r="W7" s="36">
        <v>1</v>
      </c>
      <c r="Y7" s="16"/>
      <c r="Z7" s="31"/>
      <c r="AA7" s="31"/>
      <c r="AB7" s="32"/>
      <c r="AC7" s="20"/>
      <c r="AD7" s="21"/>
      <c r="AE7" s="22"/>
      <c r="AF7" s="21"/>
      <c r="AG7" s="20"/>
      <c r="AH7" s="33"/>
      <c r="AI7" s="31"/>
      <c r="AJ7" s="31"/>
    </row>
    <row r="8" spans="1:36" ht="24" customHeight="1" x14ac:dyDescent="0.2">
      <c r="A8" s="42"/>
      <c r="B8" s="43"/>
      <c r="C8" s="44"/>
      <c r="D8" s="7">
        <f>I6</f>
        <v>7</v>
      </c>
      <c r="E8" s="8" t="s">
        <v>8</v>
      </c>
      <c r="F8" s="9">
        <f>G6</f>
        <v>0</v>
      </c>
      <c r="G8" s="52"/>
      <c r="H8" s="53"/>
      <c r="I8" s="54"/>
      <c r="J8" s="10">
        <f>AD12</f>
        <v>0</v>
      </c>
      <c r="K8" s="8" t="s">
        <v>8</v>
      </c>
      <c r="L8" s="9">
        <f>AF12</f>
        <v>0</v>
      </c>
      <c r="M8" s="10">
        <f>AD9</f>
        <v>4</v>
      </c>
      <c r="N8" s="8" t="s">
        <v>8</v>
      </c>
      <c r="O8" s="9">
        <f>AF9</f>
        <v>1</v>
      </c>
      <c r="P8" s="55"/>
      <c r="Q8" s="56"/>
      <c r="R8" s="38"/>
      <c r="S8" s="39"/>
      <c r="T8" s="40"/>
      <c r="U8" s="41"/>
      <c r="V8" s="39"/>
      <c r="W8" s="36"/>
      <c r="Y8" s="14" t="s">
        <v>12</v>
      </c>
      <c r="Z8" s="30" t="str">
        <f>B5</f>
        <v>神栖二</v>
      </c>
      <c r="AA8" s="30"/>
      <c r="AB8" s="30"/>
      <c r="AC8" s="19" t="str">
        <f t="shared" ref="AC8:AC9" si="1">IF(AD8=AF8,"△",IF(AD8&gt;AF8,"○","●"))</f>
        <v>●</v>
      </c>
      <c r="AD8" s="18">
        <v>1</v>
      </c>
      <c r="AE8" s="15" t="s">
        <v>16</v>
      </c>
      <c r="AF8" s="18">
        <v>4</v>
      </c>
      <c r="AG8" s="19" t="str">
        <f t="shared" ref="AG8:AG9" si="2">IF(AD8=AF8,"△",IF(AD8&lt;AF8,"○","●"))</f>
        <v>○</v>
      </c>
      <c r="AH8" s="30" t="str">
        <f>B9</f>
        <v>岩　井</v>
      </c>
      <c r="AI8" s="30"/>
      <c r="AJ8" s="30"/>
    </row>
    <row r="9" spans="1:36" ht="24" customHeight="1" x14ac:dyDescent="0.2">
      <c r="A9" s="62">
        <v>3</v>
      </c>
      <c r="B9" s="43" t="s">
        <v>51</v>
      </c>
      <c r="C9" s="44"/>
      <c r="D9" s="63" t="str">
        <f>IF(OR(D10="",F10=""),"",IF(D10&gt;F10,"○",IF(D10=F10,"△","●")))</f>
        <v>○</v>
      </c>
      <c r="E9" s="64"/>
      <c r="F9" s="65"/>
      <c r="G9" s="63" t="str">
        <f>IF(OR(G10="",I10=""),"",IF(G10&gt;I10,"○",IF(G10=I10,"△","●")))</f>
        <v>△</v>
      </c>
      <c r="H9" s="64"/>
      <c r="I9" s="65"/>
      <c r="J9" s="75"/>
      <c r="K9" s="73"/>
      <c r="L9" s="74"/>
      <c r="M9" s="63" t="str">
        <f>IF(OR(M10="",O10=""),"",IF(M10&gt;O10,"○",IF(M10=O10,"△","●")))</f>
        <v>○</v>
      </c>
      <c r="N9" s="64"/>
      <c r="O9" s="65"/>
      <c r="P9" s="57">
        <f>COUNTIF(D9:O9,"○")</f>
        <v>2</v>
      </c>
      <c r="Q9" s="58">
        <f>COUNTIF(D9:O9,"△")</f>
        <v>1</v>
      </c>
      <c r="R9" s="59">
        <f>COUNTIF(D9:O9,"●")</f>
        <v>0</v>
      </c>
      <c r="S9" s="39">
        <f>P9*3+Q9*1</f>
        <v>7</v>
      </c>
      <c r="T9" s="60">
        <f>SUM(G10,D10,M10)</f>
        <v>8</v>
      </c>
      <c r="U9" s="61">
        <f>SUM(I10,O10,F10)</f>
        <v>3</v>
      </c>
      <c r="V9" s="39">
        <f t="shared" ref="V9" si="3">T9-U9</f>
        <v>5</v>
      </c>
      <c r="W9" s="36">
        <v>2</v>
      </c>
      <c r="Y9" s="14" t="s">
        <v>13</v>
      </c>
      <c r="Z9" s="30" t="str">
        <f>B7</f>
        <v>鹿　島</v>
      </c>
      <c r="AA9" s="30"/>
      <c r="AB9" s="30"/>
      <c r="AC9" s="19" t="str">
        <f t="shared" si="1"/>
        <v>○</v>
      </c>
      <c r="AD9" s="18">
        <v>4</v>
      </c>
      <c r="AE9" s="15" t="s">
        <v>16</v>
      </c>
      <c r="AF9" s="18">
        <v>1</v>
      </c>
      <c r="AG9" s="19" t="str">
        <f t="shared" si="2"/>
        <v>●</v>
      </c>
      <c r="AH9" s="30" t="str">
        <f>B11</f>
        <v>松戸三</v>
      </c>
      <c r="AI9" s="30"/>
      <c r="AJ9" s="30"/>
    </row>
    <row r="10" spans="1:36" ht="24" customHeight="1" x14ac:dyDescent="0.2">
      <c r="A10" s="62"/>
      <c r="B10" s="43"/>
      <c r="C10" s="44"/>
      <c r="D10" s="6">
        <f>L6</f>
        <v>4</v>
      </c>
      <c r="E10" s="4" t="s">
        <v>8</v>
      </c>
      <c r="F10" s="5">
        <f>J6</f>
        <v>1</v>
      </c>
      <c r="G10" s="3">
        <f>L8</f>
        <v>0</v>
      </c>
      <c r="H10" s="4" t="s">
        <v>8</v>
      </c>
      <c r="I10" s="5">
        <f>J8</f>
        <v>0</v>
      </c>
      <c r="J10" s="75"/>
      <c r="K10" s="73"/>
      <c r="L10" s="74"/>
      <c r="M10" s="3">
        <f>AD6</f>
        <v>4</v>
      </c>
      <c r="N10" s="4" t="s">
        <v>8</v>
      </c>
      <c r="O10" s="5">
        <f>AF6</f>
        <v>2</v>
      </c>
      <c r="P10" s="57"/>
      <c r="Q10" s="58"/>
      <c r="R10" s="59"/>
      <c r="S10" s="39"/>
      <c r="T10" s="60"/>
      <c r="U10" s="61"/>
      <c r="V10" s="39"/>
      <c r="W10" s="36"/>
      <c r="Y10" s="14"/>
      <c r="Z10" s="31"/>
      <c r="AA10" s="31"/>
      <c r="AB10" s="32"/>
      <c r="AC10" s="20"/>
      <c r="AD10" s="21"/>
      <c r="AE10" s="22"/>
      <c r="AF10" s="21"/>
      <c r="AG10" s="20"/>
      <c r="AH10" s="33"/>
      <c r="AI10" s="31"/>
      <c r="AJ10" s="31"/>
    </row>
    <row r="11" spans="1:36" ht="24" customHeight="1" x14ac:dyDescent="0.2">
      <c r="A11" s="42">
        <v>4</v>
      </c>
      <c r="B11" s="43" t="s">
        <v>52</v>
      </c>
      <c r="C11" s="44"/>
      <c r="D11" s="45" t="str">
        <f>IF(OR(D12="",F12=""),"",IF(D12&gt;F12,"○",IF(D12=F12,"△","●")))</f>
        <v>○</v>
      </c>
      <c r="E11" s="46"/>
      <c r="F11" s="47"/>
      <c r="G11" s="48" t="str">
        <f>IF(OR(G12="",I12=""),"",IF(G12&gt;I12,"○",IF(G12=I12,"△","●")))</f>
        <v>●</v>
      </c>
      <c r="H11" s="46"/>
      <c r="I11" s="47"/>
      <c r="J11" s="48" t="str">
        <f>IF(OR(J12="",L12=""),"",IF(J12&gt;L12,"○",IF(J12=L12,"△","●")))</f>
        <v>●</v>
      </c>
      <c r="K11" s="46"/>
      <c r="L11" s="47"/>
      <c r="M11" s="49"/>
      <c r="N11" s="50"/>
      <c r="O11" s="51"/>
      <c r="P11" s="55">
        <f>COUNTIF(D11:O11,"○")</f>
        <v>1</v>
      </c>
      <c r="Q11" s="56">
        <f>COUNTIF(D11:O11,"△")</f>
        <v>0</v>
      </c>
      <c r="R11" s="38">
        <f>COUNTIF(D11:O11,"●")</f>
        <v>2</v>
      </c>
      <c r="S11" s="39">
        <f>P11*3+Q11*1</f>
        <v>3</v>
      </c>
      <c r="T11" s="40">
        <f>SUM(G12,J12,D12)</f>
        <v>6</v>
      </c>
      <c r="U11" s="41">
        <f>SUM(I12,L12,F12)</f>
        <v>8</v>
      </c>
      <c r="V11" s="39">
        <f t="shared" ref="V11" si="4">T11-U11</f>
        <v>-2</v>
      </c>
      <c r="W11" s="36">
        <v>3</v>
      </c>
      <c r="Y11" s="14" t="s">
        <v>14</v>
      </c>
      <c r="Z11" s="30" t="str">
        <f>B5</f>
        <v>神栖二</v>
      </c>
      <c r="AA11" s="30"/>
      <c r="AB11" s="30"/>
      <c r="AC11" s="19" t="str">
        <f t="shared" ref="AC11:AC12" si="5">IF(AD11=AF11,"△",IF(AD11&gt;AF11,"○","●"))</f>
        <v>●</v>
      </c>
      <c r="AD11" s="18">
        <v>0</v>
      </c>
      <c r="AE11" s="15" t="s">
        <v>16</v>
      </c>
      <c r="AF11" s="18">
        <v>3</v>
      </c>
      <c r="AG11" s="19" t="str">
        <f t="shared" ref="AG11:AG12" si="6">IF(AD11=AF11,"△",IF(AD11&lt;AF11,"○","●"))</f>
        <v>○</v>
      </c>
      <c r="AH11" s="30" t="str">
        <f>B11</f>
        <v>松戸三</v>
      </c>
      <c r="AI11" s="30"/>
      <c r="AJ11" s="30"/>
    </row>
    <row r="12" spans="1:36" ht="24" customHeight="1" thickBot="1" x14ac:dyDescent="0.25">
      <c r="A12" s="42"/>
      <c r="B12" s="43"/>
      <c r="C12" s="44"/>
      <c r="D12" s="7">
        <f>O6</f>
        <v>3</v>
      </c>
      <c r="E12" s="8" t="s">
        <v>8</v>
      </c>
      <c r="F12" s="11">
        <f>M6</f>
        <v>0</v>
      </c>
      <c r="G12" s="10">
        <f>O8</f>
        <v>1</v>
      </c>
      <c r="H12" s="8" t="s">
        <v>8</v>
      </c>
      <c r="I12" s="9">
        <f>M8</f>
        <v>4</v>
      </c>
      <c r="J12" s="10">
        <f>O10</f>
        <v>2</v>
      </c>
      <c r="K12" s="8" t="s">
        <v>8</v>
      </c>
      <c r="L12" s="9">
        <f>M10</f>
        <v>4</v>
      </c>
      <c r="M12" s="52"/>
      <c r="N12" s="53"/>
      <c r="O12" s="54"/>
      <c r="P12" s="55"/>
      <c r="Q12" s="56"/>
      <c r="R12" s="38"/>
      <c r="S12" s="39"/>
      <c r="T12" s="40"/>
      <c r="U12" s="41"/>
      <c r="V12" s="39"/>
      <c r="W12" s="37"/>
      <c r="Y12" s="14" t="s">
        <v>15</v>
      </c>
      <c r="Z12" s="30" t="str">
        <f>B7</f>
        <v>鹿　島</v>
      </c>
      <c r="AA12" s="30"/>
      <c r="AB12" s="30"/>
      <c r="AC12" s="19" t="str">
        <f t="shared" si="5"/>
        <v>△</v>
      </c>
      <c r="AD12" s="18">
        <v>0</v>
      </c>
      <c r="AE12" s="15" t="s">
        <v>16</v>
      </c>
      <c r="AF12" s="18">
        <v>0</v>
      </c>
      <c r="AG12" s="19" t="str">
        <f t="shared" si="6"/>
        <v>△</v>
      </c>
      <c r="AH12" s="30" t="str">
        <f>B9</f>
        <v>岩　井</v>
      </c>
      <c r="AI12" s="30"/>
      <c r="AJ12" s="30"/>
    </row>
    <row r="13" spans="1:36" ht="24" customHeight="1" x14ac:dyDescent="0.2"/>
    <row r="14" spans="1:36" ht="24" customHeight="1" thickBot="1" x14ac:dyDescent="0.25">
      <c r="A14" s="25"/>
      <c r="D14" s="29" t="s">
        <v>0</v>
      </c>
      <c r="E14" s="29"/>
      <c r="F14" s="29"/>
      <c r="G14" s="29"/>
      <c r="H14" s="29"/>
      <c r="I14" s="29"/>
      <c r="J14" s="29"/>
      <c r="K14" s="29"/>
      <c r="N14" s="26" t="s">
        <v>27</v>
      </c>
    </row>
    <row r="15" spans="1:36" ht="14.4" x14ac:dyDescent="0.2">
      <c r="A15" s="92"/>
      <c r="B15" s="93"/>
      <c r="C15" s="94"/>
      <c r="D15" s="98">
        <v>1</v>
      </c>
      <c r="E15" s="99"/>
      <c r="F15" s="99"/>
      <c r="G15" s="99">
        <v>2</v>
      </c>
      <c r="H15" s="99"/>
      <c r="I15" s="99"/>
      <c r="J15" s="99">
        <v>3</v>
      </c>
      <c r="K15" s="99"/>
      <c r="L15" s="99"/>
      <c r="M15" s="99">
        <v>4</v>
      </c>
      <c r="N15" s="99"/>
      <c r="O15" s="99"/>
      <c r="P15" s="100" t="s">
        <v>2</v>
      </c>
      <c r="Q15" s="102" t="s">
        <v>3</v>
      </c>
      <c r="R15" s="76" t="s">
        <v>4</v>
      </c>
      <c r="S15" s="78" t="s">
        <v>1</v>
      </c>
      <c r="T15" s="80" t="s">
        <v>5</v>
      </c>
      <c r="U15" s="82" t="s">
        <v>6</v>
      </c>
      <c r="V15" s="78" t="s">
        <v>7</v>
      </c>
      <c r="W15" s="34" t="s">
        <v>9</v>
      </c>
    </row>
    <row r="16" spans="1:36" ht="24" customHeight="1" thickBot="1" x14ac:dyDescent="0.25">
      <c r="A16" s="95"/>
      <c r="B16" s="96"/>
      <c r="C16" s="97"/>
      <c r="D16" s="104" t="str">
        <f>B17</f>
        <v>神栖四</v>
      </c>
      <c r="E16" s="105"/>
      <c r="F16" s="105"/>
      <c r="G16" s="105" t="str">
        <f>B19</f>
        <v>美野里</v>
      </c>
      <c r="H16" s="105"/>
      <c r="I16" s="105"/>
      <c r="J16" s="105" t="str">
        <f>B21</f>
        <v>東浦和</v>
      </c>
      <c r="K16" s="105"/>
      <c r="L16" s="105"/>
      <c r="M16" s="105" t="str">
        <f>B23</f>
        <v>小名浜二</v>
      </c>
      <c r="N16" s="105"/>
      <c r="O16" s="105"/>
      <c r="P16" s="101"/>
      <c r="Q16" s="103"/>
      <c r="R16" s="77"/>
      <c r="S16" s="79"/>
      <c r="T16" s="81"/>
      <c r="U16" s="83"/>
      <c r="V16" s="79"/>
      <c r="W16" s="35"/>
      <c r="Y16" s="28" t="s">
        <v>23</v>
      </c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ht="24" customHeight="1" thickTop="1" x14ac:dyDescent="0.2">
      <c r="A17" s="70">
        <v>1</v>
      </c>
      <c r="B17" s="71" t="s">
        <v>19</v>
      </c>
      <c r="C17" s="72"/>
      <c r="D17" s="73"/>
      <c r="E17" s="73"/>
      <c r="F17" s="74"/>
      <c r="G17" s="63" t="str">
        <f>IF(OR(G18="",I18=""),"",IF(G18&gt;I18,"○",IF(G18=I18,"△","●")))</f>
        <v>△</v>
      </c>
      <c r="H17" s="64"/>
      <c r="I17" s="65"/>
      <c r="J17" s="63" t="str">
        <f>IF(OR(J18="",L18=""),"",IF(J18&gt;L18,"○",IF(J18=L18,"△","●")))</f>
        <v>○</v>
      </c>
      <c r="K17" s="64"/>
      <c r="L17" s="65"/>
      <c r="M17" s="63" t="str">
        <f>IF(OR(M18="",O18=""),"",IF(M18&gt;O18,"○",IF(M18=O18,"△","●")))</f>
        <v>○</v>
      </c>
      <c r="N17" s="64"/>
      <c r="O17" s="65"/>
      <c r="P17" s="66">
        <f>COUNTIF(G17:O17,"○")</f>
        <v>2</v>
      </c>
      <c r="Q17" s="68">
        <f>COUNTIF(G17:O17,"△")</f>
        <v>1</v>
      </c>
      <c r="R17" s="86">
        <f>COUNTIF(G17:O17,"●")</f>
        <v>0</v>
      </c>
      <c r="S17" s="84">
        <f>P17*3+Q17*1</f>
        <v>7</v>
      </c>
      <c r="T17" s="88">
        <f>SUM(G18,J18,M18)</f>
        <v>3</v>
      </c>
      <c r="U17" s="90">
        <f>SUM(I18,L18,O18)</f>
        <v>1</v>
      </c>
      <c r="V17" s="84">
        <f>T17-U17</f>
        <v>2</v>
      </c>
      <c r="W17" s="36">
        <v>1</v>
      </c>
      <c r="Y17" s="14" t="s">
        <v>10</v>
      </c>
      <c r="Z17" s="30" t="str">
        <f>B17</f>
        <v>神栖四</v>
      </c>
      <c r="AA17" s="30"/>
      <c r="AB17" s="30"/>
      <c r="AC17" s="19" t="str">
        <f>IF(AD17=AF17,"△",IF(AD17&gt;AF17,"○","●"))</f>
        <v>△</v>
      </c>
      <c r="AD17" s="18">
        <v>1</v>
      </c>
      <c r="AE17" s="15" t="s">
        <v>16</v>
      </c>
      <c r="AF17" s="18">
        <v>1</v>
      </c>
      <c r="AG17" s="19" t="str">
        <f>IF(AD17=AF17,"△",IF(AD17&lt;AF17,"○","●"))</f>
        <v>△</v>
      </c>
      <c r="AH17" s="30" t="str">
        <f>B19</f>
        <v>美野里</v>
      </c>
      <c r="AI17" s="30"/>
      <c r="AJ17" s="30"/>
    </row>
    <row r="18" spans="1:36" ht="24" customHeight="1" x14ac:dyDescent="0.2">
      <c r="A18" s="62"/>
      <c r="B18" s="43"/>
      <c r="C18" s="44"/>
      <c r="D18" s="73"/>
      <c r="E18" s="73"/>
      <c r="F18" s="74"/>
      <c r="G18" s="3">
        <f>AD17</f>
        <v>1</v>
      </c>
      <c r="H18" s="4" t="s">
        <v>8</v>
      </c>
      <c r="I18" s="5">
        <f>AF17</f>
        <v>1</v>
      </c>
      <c r="J18" s="3">
        <f>AD20</f>
        <v>1</v>
      </c>
      <c r="K18" s="4" t="s">
        <v>8</v>
      </c>
      <c r="L18" s="5">
        <f>AF20</f>
        <v>0</v>
      </c>
      <c r="M18" s="3">
        <f>AD23</f>
        <v>1</v>
      </c>
      <c r="N18" s="4" t="s">
        <v>8</v>
      </c>
      <c r="O18" s="5">
        <f>AF23</f>
        <v>0</v>
      </c>
      <c r="P18" s="67"/>
      <c r="Q18" s="69"/>
      <c r="R18" s="87"/>
      <c r="S18" s="85"/>
      <c r="T18" s="89"/>
      <c r="U18" s="91"/>
      <c r="V18" s="85"/>
      <c r="W18" s="36"/>
      <c r="Y18" s="14" t="s">
        <v>11</v>
      </c>
      <c r="Z18" s="30" t="str">
        <f>B21</f>
        <v>東浦和</v>
      </c>
      <c r="AA18" s="30"/>
      <c r="AB18" s="30"/>
      <c r="AC18" s="19" t="str">
        <f>IF(AD18=AF18,"△",IF(AD18&gt;AF18,"○","●"))</f>
        <v>○</v>
      </c>
      <c r="AD18" s="18">
        <v>2</v>
      </c>
      <c r="AE18" s="15" t="s">
        <v>16</v>
      </c>
      <c r="AF18" s="18">
        <v>1</v>
      </c>
      <c r="AG18" s="19" t="str">
        <f>IF(AD18=AF18,"△",IF(AD18&lt;AF18,"○","●"))</f>
        <v>●</v>
      </c>
      <c r="AH18" s="30" t="str">
        <f>B23</f>
        <v>小名浜二</v>
      </c>
      <c r="AI18" s="30"/>
      <c r="AJ18" s="30"/>
    </row>
    <row r="19" spans="1:36" ht="24" customHeight="1" x14ac:dyDescent="0.2">
      <c r="A19" s="42">
        <v>2</v>
      </c>
      <c r="B19" s="43" t="s">
        <v>53</v>
      </c>
      <c r="C19" s="44"/>
      <c r="D19" s="45" t="str">
        <f>IF(OR(D20="",F20=""),"",IF(D20&gt;F20,"○",IF(D20=F20,"△","●")))</f>
        <v>△</v>
      </c>
      <c r="E19" s="46"/>
      <c r="F19" s="47"/>
      <c r="G19" s="49"/>
      <c r="H19" s="50"/>
      <c r="I19" s="51"/>
      <c r="J19" s="48" t="str">
        <f>IF(OR(J20="",L20=""),"",IF(J20&gt;L20,"○",IF(J20=L20,"△","●")))</f>
        <v>△</v>
      </c>
      <c r="K19" s="46"/>
      <c r="L19" s="47"/>
      <c r="M19" s="48" t="str">
        <f>IF(OR(M20="",O20=""),"",IF(M20&gt;O20,"○",IF(M20=O20,"△","●")))</f>
        <v>△</v>
      </c>
      <c r="N19" s="46"/>
      <c r="O19" s="47"/>
      <c r="P19" s="55">
        <f>COUNTIF(D19:O19,"○")</f>
        <v>0</v>
      </c>
      <c r="Q19" s="56">
        <f>COUNTIF(D19:O19,"△")</f>
        <v>3</v>
      </c>
      <c r="R19" s="38">
        <f>COUNTIF(D19:O19,"●")</f>
        <v>0</v>
      </c>
      <c r="S19" s="39">
        <f>P19*3+Q19*1</f>
        <v>3</v>
      </c>
      <c r="T19" s="40">
        <f>SUM(D20,J20,M20)</f>
        <v>2</v>
      </c>
      <c r="U19" s="41">
        <f>SUM(F20,L20,O20)</f>
        <v>2</v>
      </c>
      <c r="V19" s="39">
        <f t="shared" ref="V19" si="7">T19-U19</f>
        <v>0</v>
      </c>
      <c r="W19" s="36">
        <v>3</v>
      </c>
      <c r="Y19" s="16"/>
      <c r="Z19" s="31"/>
      <c r="AA19" s="31"/>
      <c r="AB19" s="32"/>
      <c r="AC19" s="20"/>
      <c r="AD19" s="21"/>
      <c r="AE19" s="22"/>
      <c r="AF19" s="21"/>
      <c r="AG19" s="20"/>
      <c r="AH19" s="33"/>
      <c r="AI19" s="31"/>
      <c r="AJ19" s="31"/>
    </row>
    <row r="20" spans="1:36" ht="24" customHeight="1" x14ac:dyDescent="0.2">
      <c r="A20" s="42"/>
      <c r="B20" s="43"/>
      <c r="C20" s="44"/>
      <c r="D20" s="7">
        <f>I18</f>
        <v>1</v>
      </c>
      <c r="E20" s="8" t="s">
        <v>8</v>
      </c>
      <c r="F20" s="9">
        <f>G18</f>
        <v>1</v>
      </c>
      <c r="G20" s="52"/>
      <c r="H20" s="53"/>
      <c r="I20" s="54"/>
      <c r="J20" s="10">
        <f>AD24</f>
        <v>0</v>
      </c>
      <c r="K20" s="8" t="s">
        <v>8</v>
      </c>
      <c r="L20" s="9">
        <f>AF24</f>
        <v>0</v>
      </c>
      <c r="M20" s="10">
        <f>AD21</f>
        <v>1</v>
      </c>
      <c r="N20" s="8" t="s">
        <v>8</v>
      </c>
      <c r="O20" s="9">
        <f>AF21</f>
        <v>1</v>
      </c>
      <c r="P20" s="55"/>
      <c r="Q20" s="56"/>
      <c r="R20" s="38"/>
      <c r="S20" s="39"/>
      <c r="T20" s="40"/>
      <c r="U20" s="41"/>
      <c r="V20" s="39"/>
      <c r="W20" s="36"/>
      <c r="Y20" s="14" t="s">
        <v>12</v>
      </c>
      <c r="Z20" s="30" t="str">
        <f>B17</f>
        <v>神栖四</v>
      </c>
      <c r="AA20" s="30"/>
      <c r="AB20" s="30"/>
      <c r="AC20" s="19" t="str">
        <f t="shared" ref="AC20:AC21" si="8">IF(AD20=AF20,"△",IF(AD20&gt;AF20,"○","●"))</f>
        <v>○</v>
      </c>
      <c r="AD20" s="18">
        <v>1</v>
      </c>
      <c r="AE20" s="15" t="s">
        <v>16</v>
      </c>
      <c r="AF20" s="18">
        <v>0</v>
      </c>
      <c r="AG20" s="19" t="str">
        <f t="shared" ref="AG20:AG21" si="9">IF(AD20=AF20,"△",IF(AD20&lt;AF20,"○","●"))</f>
        <v>●</v>
      </c>
      <c r="AH20" s="30" t="str">
        <f>B21</f>
        <v>東浦和</v>
      </c>
      <c r="AI20" s="30"/>
      <c r="AJ20" s="30"/>
    </row>
    <row r="21" spans="1:36" ht="24" customHeight="1" x14ac:dyDescent="0.2">
      <c r="A21" s="62">
        <v>3</v>
      </c>
      <c r="B21" s="43" t="s">
        <v>55</v>
      </c>
      <c r="C21" s="44"/>
      <c r="D21" s="63" t="str">
        <f>IF(OR(D22="",F22=""),"",IF(D22&gt;F22,"○",IF(D22=F22,"△","●")))</f>
        <v>●</v>
      </c>
      <c r="E21" s="64"/>
      <c r="F21" s="65"/>
      <c r="G21" s="63" t="str">
        <f>IF(OR(G22="",I22=""),"",IF(G22&gt;I22,"○",IF(G22=I22,"△","●")))</f>
        <v>△</v>
      </c>
      <c r="H21" s="64"/>
      <c r="I21" s="65"/>
      <c r="J21" s="75"/>
      <c r="K21" s="73"/>
      <c r="L21" s="74"/>
      <c r="M21" s="63" t="str">
        <f>IF(OR(M22="",O22=""),"",IF(M22&gt;O22,"○",IF(M22=O22,"△","●")))</f>
        <v>○</v>
      </c>
      <c r="N21" s="64"/>
      <c r="O21" s="65"/>
      <c r="P21" s="57">
        <f>COUNTIF(D21:O21,"○")</f>
        <v>1</v>
      </c>
      <c r="Q21" s="58">
        <f>COUNTIF(D21:O21,"△")</f>
        <v>1</v>
      </c>
      <c r="R21" s="59">
        <f>COUNTIF(D21:O21,"●")</f>
        <v>1</v>
      </c>
      <c r="S21" s="39">
        <f>P21*3+Q21*1</f>
        <v>4</v>
      </c>
      <c r="T21" s="60">
        <f>SUM(G22,J22,M22)</f>
        <v>2</v>
      </c>
      <c r="U21" s="61">
        <f>SUM(I22,O22,F22)</f>
        <v>2</v>
      </c>
      <c r="V21" s="39">
        <f t="shared" ref="V21" si="10">T21-U21</f>
        <v>0</v>
      </c>
      <c r="W21" s="36">
        <v>2</v>
      </c>
      <c r="Y21" s="14" t="s">
        <v>13</v>
      </c>
      <c r="Z21" s="30" t="str">
        <f>B19</f>
        <v>美野里</v>
      </c>
      <c r="AA21" s="30"/>
      <c r="AB21" s="30"/>
      <c r="AC21" s="19" t="str">
        <f t="shared" si="8"/>
        <v>△</v>
      </c>
      <c r="AD21" s="18">
        <v>1</v>
      </c>
      <c r="AE21" s="15" t="s">
        <v>16</v>
      </c>
      <c r="AF21" s="18">
        <v>1</v>
      </c>
      <c r="AG21" s="19" t="str">
        <f t="shared" si="9"/>
        <v>△</v>
      </c>
      <c r="AH21" s="30" t="str">
        <f>B23</f>
        <v>小名浜二</v>
      </c>
      <c r="AI21" s="30"/>
      <c r="AJ21" s="30"/>
    </row>
    <row r="22" spans="1:36" ht="24" customHeight="1" x14ac:dyDescent="0.2">
      <c r="A22" s="62"/>
      <c r="B22" s="43"/>
      <c r="C22" s="44"/>
      <c r="D22" s="6">
        <f>L18</f>
        <v>0</v>
      </c>
      <c r="E22" s="4" t="s">
        <v>8</v>
      </c>
      <c r="F22" s="5">
        <f>J18</f>
        <v>1</v>
      </c>
      <c r="G22" s="3">
        <f>L20</f>
        <v>0</v>
      </c>
      <c r="H22" s="4" t="s">
        <v>8</v>
      </c>
      <c r="I22" s="5">
        <f>J20</f>
        <v>0</v>
      </c>
      <c r="J22" s="75"/>
      <c r="K22" s="73"/>
      <c r="L22" s="74"/>
      <c r="M22" s="3">
        <f>AD18</f>
        <v>2</v>
      </c>
      <c r="N22" s="4" t="s">
        <v>8</v>
      </c>
      <c r="O22" s="5">
        <f>AF18</f>
        <v>1</v>
      </c>
      <c r="P22" s="57"/>
      <c r="Q22" s="58"/>
      <c r="R22" s="59"/>
      <c r="S22" s="39"/>
      <c r="T22" s="60"/>
      <c r="U22" s="61"/>
      <c r="V22" s="39"/>
      <c r="W22" s="36"/>
      <c r="Y22" s="14"/>
      <c r="Z22" s="31"/>
      <c r="AA22" s="31"/>
      <c r="AB22" s="32"/>
      <c r="AC22" s="20"/>
      <c r="AD22" s="21"/>
      <c r="AE22" s="22"/>
      <c r="AF22" s="21"/>
      <c r="AG22" s="20"/>
      <c r="AH22" s="33"/>
      <c r="AI22" s="31"/>
      <c r="AJ22" s="31"/>
    </row>
    <row r="23" spans="1:36" ht="24" customHeight="1" x14ac:dyDescent="0.2">
      <c r="A23" s="42">
        <v>4</v>
      </c>
      <c r="B23" s="43" t="s">
        <v>54</v>
      </c>
      <c r="C23" s="44"/>
      <c r="D23" s="45" t="str">
        <f>IF(OR(D24="",F24=""),"",IF(D24&gt;F24,"○",IF(D24=F24,"△","●")))</f>
        <v>●</v>
      </c>
      <c r="E23" s="46"/>
      <c r="F23" s="47"/>
      <c r="G23" s="48" t="str">
        <f>IF(OR(G24="",I24=""),"",IF(G24&gt;I24,"○",IF(G24=I24,"△","●")))</f>
        <v>△</v>
      </c>
      <c r="H23" s="46"/>
      <c r="I23" s="47"/>
      <c r="J23" s="48" t="str">
        <f>IF(OR(J24="",L24=""),"",IF(J24&gt;L24,"○",IF(J24=L24,"△","●")))</f>
        <v>●</v>
      </c>
      <c r="K23" s="46"/>
      <c r="L23" s="47"/>
      <c r="M23" s="49"/>
      <c r="N23" s="50"/>
      <c r="O23" s="51"/>
      <c r="P23" s="55">
        <f>COUNTIF(D23:O23,"○")</f>
        <v>0</v>
      </c>
      <c r="Q23" s="56">
        <f>COUNTIF(D23:O23,"△")</f>
        <v>1</v>
      </c>
      <c r="R23" s="38">
        <f>COUNTIF(D23:O23,"●")</f>
        <v>2</v>
      </c>
      <c r="S23" s="39">
        <f>P23*3+Q23*1</f>
        <v>1</v>
      </c>
      <c r="T23" s="40">
        <f>SUM(G24,J24,D24)</f>
        <v>2</v>
      </c>
      <c r="U23" s="41">
        <f>SUM(I24,L24,F24)</f>
        <v>4</v>
      </c>
      <c r="V23" s="39">
        <f t="shared" ref="V23" si="11">T23-U23</f>
        <v>-2</v>
      </c>
      <c r="W23" s="36">
        <v>4</v>
      </c>
      <c r="Y23" s="14" t="s">
        <v>14</v>
      </c>
      <c r="Z23" s="30" t="str">
        <f>B17</f>
        <v>神栖四</v>
      </c>
      <c r="AA23" s="30"/>
      <c r="AB23" s="30"/>
      <c r="AC23" s="19" t="str">
        <f t="shared" ref="AC23:AC24" si="12">IF(AD23=AF23,"△",IF(AD23&gt;AF23,"○","●"))</f>
        <v>○</v>
      </c>
      <c r="AD23" s="18">
        <v>1</v>
      </c>
      <c r="AE23" s="15" t="s">
        <v>16</v>
      </c>
      <c r="AF23" s="18">
        <v>0</v>
      </c>
      <c r="AG23" s="19" t="str">
        <f t="shared" ref="AG23:AG24" si="13">IF(AD23=AF23,"△",IF(AD23&lt;AF23,"○","●"))</f>
        <v>●</v>
      </c>
      <c r="AH23" s="30" t="str">
        <f>B23</f>
        <v>小名浜二</v>
      </c>
      <c r="AI23" s="30"/>
      <c r="AJ23" s="30"/>
    </row>
    <row r="24" spans="1:36" ht="24" customHeight="1" thickBot="1" x14ac:dyDescent="0.25">
      <c r="A24" s="42"/>
      <c r="B24" s="43"/>
      <c r="C24" s="44"/>
      <c r="D24" s="7">
        <f>O18</f>
        <v>0</v>
      </c>
      <c r="E24" s="8" t="s">
        <v>8</v>
      </c>
      <c r="F24" s="11">
        <f>M18</f>
        <v>1</v>
      </c>
      <c r="G24" s="10">
        <f>O20</f>
        <v>1</v>
      </c>
      <c r="H24" s="8" t="s">
        <v>8</v>
      </c>
      <c r="I24" s="9">
        <f>M20</f>
        <v>1</v>
      </c>
      <c r="J24" s="10">
        <f>O22</f>
        <v>1</v>
      </c>
      <c r="K24" s="8" t="s">
        <v>8</v>
      </c>
      <c r="L24" s="9">
        <f>M22</f>
        <v>2</v>
      </c>
      <c r="M24" s="52"/>
      <c r="N24" s="53"/>
      <c r="O24" s="54"/>
      <c r="P24" s="55"/>
      <c r="Q24" s="56"/>
      <c r="R24" s="38"/>
      <c r="S24" s="39"/>
      <c r="T24" s="40"/>
      <c r="U24" s="41"/>
      <c r="V24" s="39"/>
      <c r="W24" s="37"/>
      <c r="Y24" s="14" t="s">
        <v>15</v>
      </c>
      <c r="Z24" s="30" t="str">
        <f>B19</f>
        <v>美野里</v>
      </c>
      <c r="AA24" s="30"/>
      <c r="AB24" s="30"/>
      <c r="AC24" s="19" t="str">
        <f t="shared" si="12"/>
        <v>△</v>
      </c>
      <c r="AD24" s="18">
        <v>0</v>
      </c>
      <c r="AE24" s="15" t="s">
        <v>16</v>
      </c>
      <c r="AF24" s="18">
        <v>0</v>
      </c>
      <c r="AG24" s="19" t="str">
        <f t="shared" si="13"/>
        <v>△</v>
      </c>
      <c r="AH24" s="30" t="str">
        <f>B21</f>
        <v>東浦和</v>
      </c>
      <c r="AI24" s="30"/>
      <c r="AJ24" s="30"/>
    </row>
    <row r="25" spans="1:36" ht="24" customHeight="1" x14ac:dyDescent="0.2"/>
    <row r="26" spans="1:36" ht="24" customHeight="1" thickBot="1" x14ac:dyDescent="0.25">
      <c r="D26" s="29" t="s">
        <v>0</v>
      </c>
      <c r="E26" s="29"/>
      <c r="F26" s="29"/>
      <c r="G26" s="29"/>
      <c r="H26" s="29"/>
      <c r="I26" s="29"/>
      <c r="J26" s="29"/>
      <c r="K26" s="29"/>
      <c r="N26" s="26" t="s">
        <v>26</v>
      </c>
    </row>
    <row r="27" spans="1:36" ht="14.4" x14ac:dyDescent="0.2">
      <c r="A27" s="92"/>
      <c r="B27" s="93"/>
      <c r="C27" s="94"/>
      <c r="D27" s="98">
        <v>1</v>
      </c>
      <c r="E27" s="99"/>
      <c r="F27" s="99"/>
      <c r="G27" s="99">
        <v>2</v>
      </c>
      <c r="H27" s="99"/>
      <c r="I27" s="99"/>
      <c r="J27" s="99">
        <v>3</v>
      </c>
      <c r="K27" s="99"/>
      <c r="L27" s="99"/>
      <c r="M27" s="99">
        <v>4</v>
      </c>
      <c r="N27" s="99"/>
      <c r="O27" s="99"/>
      <c r="P27" s="100" t="s">
        <v>2</v>
      </c>
      <c r="Q27" s="102" t="s">
        <v>3</v>
      </c>
      <c r="R27" s="76" t="s">
        <v>4</v>
      </c>
      <c r="S27" s="78" t="s">
        <v>1</v>
      </c>
      <c r="T27" s="80" t="s">
        <v>5</v>
      </c>
      <c r="U27" s="82" t="s">
        <v>6</v>
      </c>
      <c r="V27" s="78" t="s">
        <v>7</v>
      </c>
      <c r="W27" s="34" t="s">
        <v>9</v>
      </c>
    </row>
    <row r="28" spans="1:36" ht="24" customHeight="1" thickBot="1" x14ac:dyDescent="0.25">
      <c r="A28" s="95"/>
      <c r="B28" s="96"/>
      <c r="C28" s="97"/>
      <c r="D28" s="104" t="str">
        <f>B29</f>
        <v>神栖三</v>
      </c>
      <c r="E28" s="105"/>
      <c r="F28" s="105"/>
      <c r="G28" s="105" t="str">
        <f>B31</f>
        <v>旭</v>
      </c>
      <c r="H28" s="105"/>
      <c r="I28" s="105"/>
      <c r="J28" s="105" t="str">
        <f>B33</f>
        <v>多　賀</v>
      </c>
      <c r="K28" s="105"/>
      <c r="L28" s="105"/>
      <c r="M28" s="105" t="str">
        <f>B35</f>
        <v>鳩ケ谷</v>
      </c>
      <c r="N28" s="105"/>
      <c r="O28" s="105"/>
      <c r="P28" s="101"/>
      <c r="Q28" s="103"/>
      <c r="R28" s="77"/>
      <c r="S28" s="79"/>
      <c r="T28" s="81"/>
      <c r="U28" s="83"/>
      <c r="V28" s="79"/>
      <c r="W28" s="35"/>
      <c r="Y28" s="28" t="s">
        <v>25</v>
      </c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</row>
    <row r="29" spans="1:36" ht="24" customHeight="1" thickTop="1" x14ac:dyDescent="0.2">
      <c r="A29" s="70">
        <v>1</v>
      </c>
      <c r="B29" s="71" t="s">
        <v>29</v>
      </c>
      <c r="C29" s="72"/>
      <c r="D29" s="73"/>
      <c r="E29" s="73"/>
      <c r="F29" s="74"/>
      <c r="G29" s="63" t="str">
        <f>IF(OR(G30="",I30=""),"",IF(G30&gt;I30,"○",IF(G30=I30,"△","●")))</f>
        <v>○</v>
      </c>
      <c r="H29" s="64"/>
      <c r="I29" s="65"/>
      <c r="J29" s="63" t="str">
        <f>IF(OR(J30="",L30=""),"",IF(J30&gt;L30,"○",IF(J30=L30,"△","●")))</f>
        <v>○</v>
      </c>
      <c r="K29" s="64"/>
      <c r="L29" s="65"/>
      <c r="M29" s="63" t="str">
        <f>IF(OR(M30="",O30=""),"",IF(M30&gt;O30,"○",IF(M30=O30,"△","●")))</f>
        <v>●</v>
      </c>
      <c r="N29" s="64"/>
      <c r="O29" s="65"/>
      <c r="P29" s="66">
        <f>COUNTIF(G29:O29,"○")</f>
        <v>2</v>
      </c>
      <c r="Q29" s="68">
        <f>COUNTIF(G29:O29,"△")</f>
        <v>0</v>
      </c>
      <c r="R29" s="86">
        <f>COUNTIF(G29:O29,"●")</f>
        <v>1</v>
      </c>
      <c r="S29" s="84">
        <f>P29*3+Q29*1</f>
        <v>6</v>
      </c>
      <c r="T29" s="88">
        <f>SUM(G30,J30,M30)</f>
        <v>7</v>
      </c>
      <c r="U29" s="90">
        <f>SUM(I30,L30,O30)</f>
        <v>5</v>
      </c>
      <c r="V29" s="84">
        <f>T29-U29</f>
        <v>2</v>
      </c>
      <c r="W29" s="36">
        <v>1</v>
      </c>
      <c r="Y29" s="14" t="s">
        <v>10</v>
      </c>
      <c r="Z29" s="30" t="str">
        <f>B29</f>
        <v>神栖三</v>
      </c>
      <c r="AA29" s="30"/>
      <c r="AB29" s="30"/>
      <c r="AC29" s="19" t="str">
        <f>IF(AD29=AF29,"△",IF(AD29&gt;AF29,"○","●"))</f>
        <v>○</v>
      </c>
      <c r="AD29" s="18">
        <v>3</v>
      </c>
      <c r="AE29" s="15" t="s">
        <v>16</v>
      </c>
      <c r="AF29" s="18">
        <v>2</v>
      </c>
      <c r="AG29" s="19" t="str">
        <f>IF(AD29=AF29,"△",IF(AD29&lt;AF29,"○","●"))</f>
        <v>●</v>
      </c>
      <c r="AH29" s="30" t="str">
        <f>B31</f>
        <v>旭</v>
      </c>
      <c r="AI29" s="30"/>
      <c r="AJ29" s="30"/>
    </row>
    <row r="30" spans="1:36" ht="24" customHeight="1" x14ac:dyDescent="0.2">
      <c r="A30" s="62"/>
      <c r="B30" s="43"/>
      <c r="C30" s="44"/>
      <c r="D30" s="73"/>
      <c r="E30" s="73"/>
      <c r="F30" s="74"/>
      <c r="G30" s="3">
        <f>AD29</f>
        <v>3</v>
      </c>
      <c r="H30" s="4" t="s">
        <v>8</v>
      </c>
      <c r="I30" s="5">
        <f>AF29</f>
        <v>2</v>
      </c>
      <c r="J30" s="3">
        <f>AD32</f>
        <v>3</v>
      </c>
      <c r="K30" s="4" t="s">
        <v>8</v>
      </c>
      <c r="L30" s="5">
        <f>AF32</f>
        <v>1</v>
      </c>
      <c r="M30" s="3">
        <f>AD35</f>
        <v>1</v>
      </c>
      <c r="N30" s="4" t="s">
        <v>8</v>
      </c>
      <c r="O30" s="5">
        <f>AF35</f>
        <v>2</v>
      </c>
      <c r="P30" s="67"/>
      <c r="Q30" s="69"/>
      <c r="R30" s="87"/>
      <c r="S30" s="85"/>
      <c r="T30" s="89"/>
      <c r="U30" s="91"/>
      <c r="V30" s="85"/>
      <c r="W30" s="36"/>
      <c r="Y30" s="14" t="s">
        <v>11</v>
      </c>
      <c r="Z30" s="30" t="str">
        <f>B33</f>
        <v>多　賀</v>
      </c>
      <c r="AA30" s="30"/>
      <c r="AB30" s="30"/>
      <c r="AC30" s="19" t="str">
        <f>IF(AD30=AF30,"△",IF(AD30&gt;AF30,"○","●"))</f>
        <v>○</v>
      </c>
      <c r="AD30" s="18">
        <v>2</v>
      </c>
      <c r="AE30" s="15" t="s">
        <v>16</v>
      </c>
      <c r="AF30" s="18">
        <v>1</v>
      </c>
      <c r="AG30" s="19" t="str">
        <f>IF(AD30=AF30,"△",IF(AD30&lt;AF30,"○","●"))</f>
        <v>●</v>
      </c>
      <c r="AH30" s="30" t="str">
        <f>B35</f>
        <v>鳩ケ谷</v>
      </c>
      <c r="AI30" s="30"/>
      <c r="AJ30" s="30"/>
    </row>
    <row r="31" spans="1:36" ht="24" customHeight="1" x14ac:dyDescent="0.2">
      <c r="A31" s="42">
        <v>2</v>
      </c>
      <c r="B31" s="43" t="s">
        <v>56</v>
      </c>
      <c r="C31" s="44"/>
      <c r="D31" s="45" t="str">
        <f>IF(OR(D32="",F32=""),"",IF(D32&gt;F32,"○",IF(D32=F32,"△","●")))</f>
        <v>●</v>
      </c>
      <c r="E31" s="46"/>
      <c r="F31" s="47"/>
      <c r="G31" s="49"/>
      <c r="H31" s="50"/>
      <c r="I31" s="51"/>
      <c r="J31" s="48" t="str">
        <f>IF(OR(J32="",L32=""),"",IF(J32&gt;L32,"○",IF(J32=L32,"△","●")))</f>
        <v>△</v>
      </c>
      <c r="K31" s="46"/>
      <c r="L31" s="47"/>
      <c r="M31" s="48" t="str">
        <f>IF(OR(M32="",O32=""),"",IF(M32&gt;O32,"○",IF(M32=O32,"△","●")))</f>
        <v>○</v>
      </c>
      <c r="N31" s="46"/>
      <c r="O31" s="47"/>
      <c r="P31" s="55">
        <f>COUNTIF(D31:O31,"○")</f>
        <v>1</v>
      </c>
      <c r="Q31" s="56">
        <f>COUNTIF(D31:O31,"△")</f>
        <v>1</v>
      </c>
      <c r="R31" s="38">
        <f>COUNTIF(D31:O31,"●")</f>
        <v>1</v>
      </c>
      <c r="S31" s="39">
        <f>P31*3+Q31*1</f>
        <v>4</v>
      </c>
      <c r="T31" s="40">
        <f>SUM(D32,J32,M32)</f>
        <v>6</v>
      </c>
      <c r="U31" s="41">
        <f>SUM(F32,L32,O32)</f>
        <v>5</v>
      </c>
      <c r="V31" s="39">
        <f t="shared" ref="V31" si="14">T31-U31</f>
        <v>1</v>
      </c>
      <c r="W31" s="36">
        <v>2</v>
      </c>
      <c r="Y31" s="16"/>
      <c r="Z31" s="31"/>
      <c r="AA31" s="31"/>
      <c r="AB31" s="32"/>
      <c r="AC31" s="20"/>
      <c r="AD31" s="21"/>
      <c r="AE31" s="22"/>
      <c r="AF31" s="21"/>
      <c r="AG31" s="20"/>
      <c r="AH31" s="33"/>
      <c r="AI31" s="31"/>
      <c r="AJ31" s="31"/>
    </row>
    <row r="32" spans="1:36" ht="24" customHeight="1" x14ac:dyDescent="0.2">
      <c r="A32" s="42"/>
      <c r="B32" s="43"/>
      <c r="C32" s="44"/>
      <c r="D32" s="7">
        <f>I30</f>
        <v>2</v>
      </c>
      <c r="E32" s="8" t="s">
        <v>8</v>
      </c>
      <c r="F32" s="9">
        <f>G30</f>
        <v>3</v>
      </c>
      <c r="G32" s="52"/>
      <c r="H32" s="53"/>
      <c r="I32" s="54"/>
      <c r="J32" s="10">
        <f>AD36</f>
        <v>1</v>
      </c>
      <c r="K32" s="8" t="s">
        <v>8</v>
      </c>
      <c r="L32" s="9">
        <f>AF36</f>
        <v>1</v>
      </c>
      <c r="M32" s="10">
        <f>AD33</f>
        <v>3</v>
      </c>
      <c r="N32" s="8" t="s">
        <v>8</v>
      </c>
      <c r="O32" s="9">
        <f>AF33</f>
        <v>1</v>
      </c>
      <c r="P32" s="55"/>
      <c r="Q32" s="56"/>
      <c r="R32" s="38"/>
      <c r="S32" s="39"/>
      <c r="T32" s="40"/>
      <c r="U32" s="41"/>
      <c r="V32" s="39"/>
      <c r="W32" s="36"/>
      <c r="Y32" s="14" t="s">
        <v>12</v>
      </c>
      <c r="Z32" s="30" t="str">
        <f>B29</f>
        <v>神栖三</v>
      </c>
      <c r="AA32" s="30"/>
      <c r="AB32" s="30"/>
      <c r="AC32" s="19" t="str">
        <f t="shared" ref="AC32:AC33" si="15">IF(AD32=AF32,"△",IF(AD32&gt;AF32,"○","●"))</f>
        <v>○</v>
      </c>
      <c r="AD32" s="18">
        <v>3</v>
      </c>
      <c r="AE32" s="15" t="s">
        <v>16</v>
      </c>
      <c r="AF32" s="18">
        <v>1</v>
      </c>
      <c r="AG32" s="19" t="str">
        <f t="shared" ref="AG32:AG33" si="16">IF(AD32=AF32,"△",IF(AD32&lt;AF32,"○","●"))</f>
        <v>●</v>
      </c>
      <c r="AH32" s="30" t="str">
        <f>B33</f>
        <v>多　賀</v>
      </c>
      <c r="AI32" s="30"/>
      <c r="AJ32" s="30"/>
    </row>
    <row r="33" spans="1:36" ht="24" customHeight="1" x14ac:dyDescent="0.2">
      <c r="A33" s="62">
        <v>3</v>
      </c>
      <c r="B33" s="43" t="s">
        <v>57</v>
      </c>
      <c r="C33" s="44"/>
      <c r="D33" s="63" t="str">
        <f>IF(OR(D34="",F34=""),"",IF(D34&gt;F34,"○",IF(D34=F34,"△","●")))</f>
        <v>●</v>
      </c>
      <c r="E33" s="64"/>
      <c r="F33" s="65"/>
      <c r="G33" s="63" t="str">
        <f>IF(OR(G34="",I34=""),"",IF(G34&gt;I34,"○",IF(G34=I34,"△","●")))</f>
        <v>△</v>
      </c>
      <c r="H33" s="64"/>
      <c r="I33" s="65"/>
      <c r="J33" s="75"/>
      <c r="K33" s="73"/>
      <c r="L33" s="74"/>
      <c r="M33" s="63" t="str">
        <f>IF(OR(M34="",O34=""),"",IF(M34&gt;O34,"○",IF(M34=O34,"△","●")))</f>
        <v>○</v>
      </c>
      <c r="N33" s="64"/>
      <c r="O33" s="65"/>
      <c r="P33" s="57">
        <f>COUNTIF(D33:O33,"○")</f>
        <v>1</v>
      </c>
      <c r="Q33" s="58">
        <f>COUNTIF(D33:O33,"△")</f>
        <v>1</v>
      </c>
      <c r="R33" s="59">
        <f>COUNTIF(D33:O33,"●")</f>
        <v>1</v>
      </c>
      <c r="S33" s="39">
        <f>P33*3+Q33*1</f>
        <v>4</v>
      </c>
      <c r="T33" s="60">
        <f>SUM(G34,D34,M34)</f>
        <v>4</v>
      </c>
      <c r="U33" s="61">
        <f>SUM(I34,O34,F34)</f>
        <v>5</v>
      </c>
      <c r="V33" s="39">
        <f t="shared" ref="V33" si="17">T33-U33</f>
        <v>-1</v>
      </c>
      <c r="W33" s="36">
        <v>3</v>
      </c>
      <c r="Y33" s="14" t="s">
        <v>13</v>
      </c>
      <c r="Z33" s="30" t="str">
        <f>B31</f>
        <v>旭</v>
      </c>
      <c r="AA33" s="30"/>
      <c r="AB33" s="30"/>
      <c r="AC33" s="19" t="str">
        <f t="shared" si="15"/>
        <v>○</v>
      </c>
      <c r="AD33" s="18">
        <v>3</v>
      </c>
      <c r="AE33" s="15" t="s">
        <v>16</v>
      </c>
      <c r="AF33" s="18">
        <v>1</v>
      </c>
      <c r="AG33" s="19" t="str">
        <f t="shared" si="16"/>
        <v>●</v>
      </c>
      <c r="AH33" s="30" t="str">
        <f>B35</f>
        <v>鳩ケ谷</v>
      </c>
      <c r="AI33" s="30"/>
      <c r="AJ33" s="30"/>
    </row>
    <row r="34" spans="1:36" ht="24" customHeight="1" x14ac:dyDescent="0.2">
      <c r="A34" s="62"/>
      <c r="B34" s="43"/>
      <c r="C34" s="44"/>
      <c r="D34" s="6">
        <f>L30</f>
        <v>1</v>
      </c>
      <c r="E34" s="4" t="s">
        <v>8</v>
      </c>
      <c r="F34" s="5">
        <f>J30</f>
        <v>3</v>
      </c>
      <c r="G34" s="3">
        <f>L32</f>
        <v>1</v>
      </c>
      <c r="H34" s="4" t="s">
        <v>8</v>
      </c>
      <c r="I34" s="5">
        <f>J32</f>
        <v>1</v>
      </c>
      <c r="J34" s="75"/>
      <c r="K34" s="73"/>
      <c r="L34" s="74"/>
      <c r="M34" s="3">
        <f>AD30</f>
        <v>2</v>
      </c>
      <c r="N34" s="4" t="s">
        <v>8</v>
      </c>
      <c r="O34" s="5">
        <f>AF30</f>
        <v>1</v>
      </c>
      <c r="P34" s="57"/>
      <c r="Q34" s="58"/>
      <c r="R34" s="59"/>
      <c r="S34" s="39"/>
      <c r="T34" s="60"/>
      <c r="U34" s="61"/>
      <c r="V34" s="39"/>
      <c r="W34" s="36"/>
      <c r="Y34" s="14"/>
      <c r="Z34" s="31"/>
      <c r="AA34" s="31"/>
      <c r="AB34" s="32"/>
      <c r="AC34" s="20"/>
      <c r="AD34" s="21"/>
      <c r="AE34" s="22"/>
      <c r="AF34" s="21"/>
      <c r="AG34" s="20"/>
      <c r="AH34" s="33"/>
      <c r="AI34" s="31"/>
      <c r="AJ34" s="31"/>
    </row>
    <row r="35" spans="1:36" ht="24" customHeight="1" x14ac:dyDescent="0.2">
      <c r="A35" s="42">
        <v>4</v>
      </c>
      <c r="B35" s="43" t="s">
        <v>58</v>
      </c>
      <c r="C35" s="44"/>
      <c r="D35" s="45" t="str">
        <f>IF(OR(D36="",F36=""),"",IF(D36&gt;F36,"○",IF(D36=F36,"△","●")))</f>
        <v>○</v>
      </c>
      <c r="E35" s="46"/>
      <c r="F35" s="47"/>
      <c r="G35" s="48" t="str">
        <f>IF(OR(G36="",I36=""),"",IF(G36&gt;I36,"○",IF(G36=I36,"△","●")))</f>
        <v>●</v>
      </c>
      <c r="H35" s="46"/>
      <c r="I35" s="47"/>
      <c r="J35" s="48" t="str">
        <f>IF(OR(J36="",L36=""),"",IF(J36&gt;L36,"○",IF(J36=L36,"△","●")))</f>
        <v>●</v>
      </c>
      <c r="K35" s="46"/>
      <c r="L35" s="47"/>
      <c r="M35" s="49"/>
      <c r="N35" s="50"/>
      <c r="O35" s="51"/>
      <c r="P35" s="55">
        <f>COUNTIF(D35:O35,"○")</f>
        <v>1</v>
      </c>
      <c r="Q35" s="56">
        <f>COUNTIF(D35:O35,"△")</f>
        <v>0</v>
      </c>
      <c r="R35" s="38">
        <f>COUNTIF(D35:O35,"●")</f>
        <v>2</v>
      </c>
      <c r="S35" s="39">
        <f>P35*3+Q35*1</f>
        <v>3</v>
      </c>
      <c r="T35" s="40">
        <f>SUM(G36,J36,D36)</f>
        <v>4</v>
      </c>
      <c r="U35" s="41">
        <f>SUM(I36,L36,F36)</f>
        <v>6</v>
      </c>
      <c r="V35" s="39">
        <f t="shared" ref="V35" si="18">T35-U35</f>
        <v>-2</v>
      </c>
      <c r="W35" s="36">
        <v>4</v>
      </c>
      <c r="Y35" s="14" t="s">
        <v>14</v>
      </c>
      <c r="Z35" s="30" t="str">
        <f>B29</f>
        <v>神栖三</v>
      </c>
      <c r="AA35" s="30"/>
      <c r="AB35" s="30"/>
      <c r="AC35" s="19" t="str">
        <f t="shared" ref="AC35:AC36" si="19">IF(AD35=AF35,"△",IF(AD35&gt;AF35,"○","●"))</f>
        <v>●</v>
      </c>
      <c r="AD35" s="18">
        <v>1</v>
      </c>
      <c r="AE35" s="15" t="s">
        <v>16</v>
      </c>
      <c r="AF35" s="18">
        <v>2</v>
      </c>
      <c r="AG35" s="19" t="str">
        <f t="shared" ref="AG35:AG36" si="20">IF(AD35=AF35,"△",IF(AD35&lt;AF35,"○","●"))</f>
        <v>○</v>
      </c>
      <c r="AH35" s="30" t="str">
        <f>B35</f>
        <v>鳩ケ谷</v>
      </c>
      <c r="AI35" s="30"/>
      <c r="AJ35" s="30"/>
    </row>
    <row r="36" spans="1:36" ht="24" customHeight="1" thickBot="1" x14ac:dyDescent="0.25">
      <c r="A36" s="42"/>
      <c r="B36" s="43"/>
      <c r="C36" s="44"/>
      <c r="D36" s="7">
        <f>O30</f>
        <v>2</v>
      </c>
      <c r="E36" s="8" t="s">
        <v>8</v>
      </c>
      <c r="F36" s="11">
        <f>M30</f>
        <v>1</v>
      </c>
      <c r="G36" s="10">
        <f>O32</f>
        <v>1</v>
      </c>
      <c r="H36" s="8" t="s">
        <v>8</v>
      </c>
      <c r="I36" s="9">
        <f>M32</f>
        <v>3</v>
      </c>
      <c r="J36" s="10">
        <f>O34</f>
        <v>1</v>
      </c>
      <c r="K36" s="8" t="s">
        <v>8</v>
      </c>
      <c r="L36" s="9">
        <f>M34</f>
        <v>2</v>
      </c>
      <c r="M36" s="52"/>
      <c r="N36" s="53"/>
      <c r="O36" s="54"/>
      <c r="P36" s="55"/>
      <c r="Q36" s="56"/>
      <c r="R36" s="38"/>
      <c r="S36" s="39"/>
      <c r="T36" s="40"/>
      <c r="U36" s="41"/>
      <c r="V36" s="39"/>
      <c r="W36" s="37"/>
      <c r="Y36" s="14" t="s">
        <v>15</v>
      </c>
      <c r="Z36" s="30" t="str">
        <f>B31</f>
        <v>旭</v>
      </c>
      <c r="AA36" s="30"/>
      <c r="AB36" s="30"/>
      <c r="AC36" s="19" t="str">
        <f t="shared" si="19"/>
        <v>△</v>
      </c>
      <c r="AD36" s="18">
        <v>1</v>
      </c>
      <c r="AE36" s="15" t="s">
        <v>16</v>
      </c>
      <c r="AF36" s="18">
        <v>1</v>
      </c>
      <c r="AG36" s="19" t="str">
        <f t="shared" si="20"/>
        <v>△</v>
      </c>
      <c r="AH36" s="30" t="str">
        <f>B33</f>
        <v>多　賀</v>
      </c>
      <c r="AI36" s="30"/>
      <c r="AJ36" s="30"/>
    </row>
    <row r="37" spans="1:36" ht="24" customHeight="1" x14ac:dyDescent="0.2"/>
    <row r="38" spans="1:36" ht="24" customHeight="1" thickBot="1" x14ac:dyDescent="0.25">
      <c r="D38" s="29" t="s">
        <v>0</v>
      </c>
      <c r="E38" s="29"/>
      <c r="F38" s="29"/>
      <c r="G38" s="29"/>
      <c r="H38" s="29"/>
      <c r="I38" s="29"/>
      <c r="J38" s="29"/>
      <c r="K38" s="29"/>
      <c r="N38" s="26" t="s">
        <v>33</v>
      </c>
    </row>
    <row r="39" spans="1:36" ht="14.4" x14ac:dyDescent="0.2">
      <c r="A39" s="92"/>
      <c r="B39" s="93"/>
      <c r="C39" s="94"/>
      <c r="D39" s="98">
        <v>1</v>
      </c>
      <c r="E39" s="99"/>
      <c r="F39" s="99"/>
      <c r="G39" s="99">
        <v>2</v>
      </c>
      <c r="H39" s="99"/>
      <c r="I39" s="99"/>
      <c r="J39" s="99">
        <v>3</v>
      </c>
      <c r="K39" s="99"/>
      <c r="L39" s="99"/>
      <c r="M39" s="99">
        <v>4</v>
      </c>
      <c r="N39" s="99"/>
      <c r="O39" s="99"/>
      <c r="P39" s="100" t="s">
        <v>2</v>
      </c>
      <c r="Q39" s="102" t="s">
        <v>3</v>
      </c>
      <c r="R39" s="76" t="s">
        <v>4</v>
      </c>
      <c r="S39" s="78" t="s">
        <v>1</v>
      </c>
      <c r="T39" s="80" t="s">
        <v>5</v>
      </c>
      <c r="U39" s="82" t="s">
        <v>6</v>
      </c>
      <c r="V39" s="78" t="s">
        <v>7</v>
      </c>
      <c r="W39" s="34" t="s">
        <v>9</v>
      </c>
    </row>
    <row r="40" spans="1:36" ht="24" customHeight="1" thickBot="1" x14ac:dyDescent="0.25">
      <c r="A40" s="95"/>
      <c r="B40" s="96"/>
      <c r="C40" s="97"/>
      <c r="D40" s="104" t="str">
        <f>B41</f>
        <v>神栖一</v>
      </c>
      <c r="E40" s="105"/>
      <c r="F40" s="105"/>
      <c r="G40" s="105" t="str">
        <f>B43</f>
        <v>潮来一</v>
      </c>
      <c r="H40" s="105"/>
      <c r="I40" s="105"/>
      <c r="J40" s="105" t="str">
        <f>B45</f>
        <v>総和南</v>
      </c>
      <c r="K40" s="105"/>
      <c r="L40" s="105"/>
      <c r="M40" s="105" t="str">
        <f>B47</f>
        <v>南中山</v>
      </c>
      <c r="N40" s="105"/>
      <c r="O40" s="105"/>
      <c r="P40" s="101"/>
      <c r="Q40" s="103"/>
      <c r="R40" s="77"/>
      <c r="S40" s="79"/>
      <c r="T40" s="81"/>
      <c r="U40" s="83"/>
      <c r="V40" s="79"/>
      <c r="W40" s="35"/>
      <c r="Y40" s="28" t="s">
        <v>32</v>
      </c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1:36" ht="24" customHeight="1" thickTop="1" x14ac:dyDescent="0.2">
      <c r="A41" s="70">
        <v>1</v>
      </c>
      <c r="B41" s="71" t="s">
        <v>18</v>
      </c>
      <c r="C41" s="72"/>
      <c r="D41" s="73"/>
      <c r="E41" s="73"/>
      <c r="F41" s="74"/>
      <c r="G41" s="63" t="str">
        <f>IF(OR(G42="",I42=""),"",IF(G42&gt;I42,"○",IF(G42=I42,"△","●")))</f>
        <v>●</v>
      </c>
      <c r="H41" s="64"/>
      <c r="I41" s="65"/>
      <c r="J41" s="63" t="str">
        <f>IF(OR(J42="",L42=""),"",IF(J42&gt;L42,"○",IF(J42=L42,"△","●")))</f>
        <v>●</v>
      </c>
      <c r="K41" s="64"/>
      <c r="L41" s="65"/>
      <c r="M41" s="63" t="str">
        <f>IF(OR(M42="",O42=""),"",IF(M42&gt;O42,"○",IF(M42=O42,"△","●")))</f>
        <v>○</v>
      </c>
      <c r="N41" s="64"/>
      <c r="O41" s="65"/>
      <c r="P41" s="66">
        <f>COUNTIF(G41:O41,"○")</f>
        <v>1</v>
      </c>
      <c r="Q41" s="68">
        <f>COUNTIF(G41:O41,"△")</f>
        <v>0</v>
      </c>
      <c r="R41" s="86">
        <f>COUNTIF(G41:O41,"●")</f>
        <v>2</v>
      </c>
      <c r="S41" s="84">
        <f>P41*3+Q41*1</f>
        <v>3</v>
      </c>
      <c r="T41" s="88">
        <f>SUM(G42,J42,M42)</f>
        <v>1</v>
      </c>
      <c r="U41" s="90">
        <f>SUM(I42,L42,O42)</f>
        <v>2</v>
      </c>
      <c r="V41" s="84">
        <f>T41-U41</f>
        <v>-1</v>
      </c>
      <c r="W41" s="36">
        <v>3</v>
      </c>
      <c r="Y41" s="14" t="s">
        <v>10</v>
      </c>
      <c r="Z41" s="30" t="str">
        <f>B41</f>
        <v>神栖一</v>
      </c>
      <c r="AA41" s="30"/>
      <c r="AB41" s="30"/>
      <c r="AC41" s="19" t="str">
        <f>IF(AD41=AF41,"△",IF(AD41&gt;AF41,"○","●"))</f>
        <v>●</v>
      </c>
      <c r="AD41" s="18">
        <v>0</v>
      </c>
      <c r="AE41" s="15" t="s">
        <v>16</v>
      </c>
      <c r="AF41" s="18">
        <v>1</v>
      </c>
      <c r="AG41" s="19" t="str">
        <f>IF(AD41=AF41,"△",IF(AD41&lt;AF41,"○","●"))</f>
        <v>○</v>
      </c>
      <c r="AH41" s="30" t="str">
        <f>B43</f>
        <v>潮来一</v>
      </c>
      <c r="AI41" s="30"/>
      <c r="AJ41" s="30"/>
    </row>
    <row r="42" spans="1:36" ht="24" customHeight="1" x14ac:dyDescent="0.2">
      <c r="A42" s="62"/>
      <c r="B42" s="43"/>
      <c r="C42" s="44"/>
      <c r="D42" s="73"/>
      <c r="E42" s="73"/>
      <c r="F42" s="74"/>
      <c r="G42" s="3">
        <f>AD41</f>
        <v>0</v>
      </c>
      <c r="H42" s="4" t="s">
        <v>8</v>
      </c>
      <c r="I42" s="5">
        <f>AF41</f>
        <v>1</v>
      </c>
      <c r="J42" s="3">
        <f>AD44</f>
        <v>0</v>
      </c>
      <c r="K42" s="4" t="s">
        <v>8</v>
      </c>
      <c r="L42" s="5">
        <f>AF44</f>
        <v>1</v>
      </c>
      <c r="M42" s="3">
        <f>AD47</f>
        <v>1</v>
      </c>
      <c r="N42" s="4" t="s">
        <v>8</v>
      </c>
      <c r="O42" s="5">
        <f>AF47</f>
        <v>0</v>
      </c>
      <c r="P42" s="67"/>
      <c r="Q42" s="69"/>
      <c r="R42" s="87"/>
      <c r="S42" s="85"/>
      <c r="T42" s="89"/>
      <c r="U42" s="91"/>
      <c r="V42" s="85"/>
      <c r="W42" s="36"/>
      <c r="Y42" s="14" t="s">
        <v>11</v>
      </c>
      <c r="Z42" s="30" t="str">
        <f>B45</f>
        <v>総和南</v>
      </c>
      <c r="AA42" s="30"/>
      <c r="AB42" s="30"/>
      <c r="AC42" s="19" t="str">
        <f>IF(AD42=AF42,"△",IF(AD42&gt;AF42,"○","●"))</f>
        <v>△</v>
      </c>
      <c r="AD42" s="18">
        <v>1</v>
      </c>
      <c r="AE42" s="15" t="s">
        <v>16</v>
      </c>
      <c r="AF42" s="18">
        <v>1</v>
      </c>
      <c r="AG42" s="19" t="str">
        <f>IF(AD42=AF42,"△",IF(AD42&lt;AF42,"○","●"))</f>
        <v>△</v>
      </c>
      <c r="AH42" s="30" t="str">
        <f>B47</f>
        <v>南中山</v>
      </c>
      <c r="AI42" s="30"/>
      <c r="AJ42" s="30"/>
    </row>
    <row r="43" spans="1:36" ht="24" customHeight="1" x14ac:dyDescent="0.2">
      <c r="A43" s="42">
        <v>2</v>
      </c>
      <c r="B43" s="43" t="s">
        <v>59</v>
      </c>
      <c r="C43" s="44"/>
      <c r="D43" s="45" t="str">
        <f>IF(OR(D44="",F44=""),"",IF(D44&gt;F44,"○",IF(D44=F44,"△","●")))</f>
        <v>○</v>
      </c>
      <c r="E43" s="46"/>
      <c r="F43" s="47"/>
      <c r="G43" s="49"/>
      <c r="H43" s="50"/>
      <c r="I43" s="51"/>
      <c r="J43" s="48" t="str">
        <f>IF(OR(J44="",L44=""),"",IF(J44&gt;L44,"○",IF(J44=L44,"△","●")))</f>
        <v>○</v>
      </c>
      <c r="K43" s="46"/>
      <c r="L43" s="47"/>
      <c r="M43" s="48" t="str">
        <f>IF(OR(M44="",O44=""),"",IF(M44&gt;O44,"○",IF(M44=O44,"△","●")))</f>
        <v>○</v>
      </c>
      <c r="N43" s="46"/>
      <c r="O43" s="47"/>
      <c r="P43" s="55">
        <f>COUNTIF(D43:O43,"○")</f>
        <v>3</v>
      </c>
      <c r="Q43" s="56">
        <f>COUNTIF(D43:O43,"△")</f>
        <v>0</v>
      </c>
      <c r="R43" s="38">
        <f>COUNTIF(D43:O43,"●")</f>
        <v>0</v>
      </c>
      <c r="S43" s="39">
        <f>P43*3+Q43*1</f>
        <v>9</v>
      </c>
      <c r="T43" s="40">
        <f>SUM(D44,J44,M44)</f>
        <v>5</v>
      </c>
      <c r="U43" s="41">
        <f>SUM(F44,L44,O44)</f>
        <v>0</v>
      </c>
      <c r="V43" s="39">
        <f t="shared" ref="V43" si="21">T43-U43</f>
        <v>5</v>
      </c>
      <c r="W43" s="36">
        <v>1</v>
      </c>
      <c r="Y43" s="16"/>
      <c r="Z43" s="31"/>
      <c r="AA43" s="31"/>
      <c r="AB43" s="32"/>
      <c r="AC43" s="20"/>
      <c r="AD43" s="21"/>
      <c r="AE43" s="22"/>
      <c r="AF43" s="21"/>
      <c r="AG43" s="20"/>
      <c r="AH43" s="33"/>
      <c r="AI43" s="31"/>
      <c r="AJ43" s="31"/>
    </row>
    <row r="44" spans="1:36" ht="24" customHeight="1" x14ac:dyDescent="0.2">
      <c r="A44" s="42"/>
      <c r="B44" s="43"/>
      <c r="C44" s="44"/>
      <c r="D44" s="7">
        <f>I42</f>
        <v>1</v>
      </c>
      <c r="E44" s="8" t="s">
        <v>8</v>
      </c>
      <c r="F44" s="9">
        <f>G42</f>
        <v>0</v>
      </c>
      <c r="G44" s="52"/>
      <c r="H44" s="53"/>
      <c r="I44" s="54"/>
      <c r="J44" s="10">
        <f>AD48</f>
        <v>1</v>
      </c>
      <c r="K44" s="8" t="s">
        <v>8</v>
      </c>
      <c r="L44" s="9">
        <f>AF48</f>
        <v>0</v>
      </c>
      <c r="M44" s="10">
        <f>AD45</f>
        <v>3</v>
      </c>
      <c r="N44" s="8" t="s">
        <v>8</v>
      </c>
      <c r="O44" s="9">
        <f>AF45</f>
        <v>0</v>
      </c>
      <c r="P44" s="55"/>
      <c r="Q44" s="56"/>
      <c r="R44" s="38"/>
      <c r="S44" s="39"/>
      <c r="T44" s="40"/>
      <c r="U44" s="41"/>
      <c r="V44" s="39"/>
      <c r="W44" s="36"/>
      <c r="Y44" s="14" t="s">
        <v>12</v>
      </c>
      <c r="Z44" s="30" t="str">
        <f>B41</f>
        <v>神栖一</v>
      </c>
      <c r="AA44" s="30"/>
      <c r="AB44" s="30"/>
      <c r="AC44" s="19" t="str">
        <f t="shared" ref="AC44:AC45" si="22">IF(AD44=AF44,"△",IF(AD44&gt;AF44,"○","●"))</f>
        <v>●</v>
      </c>
      <c r="AD44" s="18">
        <v>0</v>
      </c>
      <c r="AE44" s="15" t="s">
        <v>16</v>
      </c>
      <c r="AF44" s="18">
        <v>1</v>
      </c>
      <c r="AG44" s="19" t="str">
        <f t="shared" ref="AG44:AG45" si="23">IF(AD44=AF44,"△",IF(AD44&lt;AF44,"○","●"))</f>
        <v>○</v>
      </c>
      <c r="AH44" s="30" t="str">
        <f>B45</f>
        <v>総和南</v>
      </c>
      <c r="AI44" s="30"/>
      <c r="AJ44" s="30"/>
    </row>
    <row r="45" spans="1:36" ht="24" customHeight="1" x14ac:dyDescent="0.2">
      <c r="A45" s="62">
        <v>3</v>
      </c>
      <c r="B45" s="43" t="s">
        <v>60</v>
      </c>
      <c r="C45" s="44"/>
      <c r="D45" s="63" t="str">
        <f>IF(OR(D46="",F46=""),"",IF(D46&gt;F46,"○",IF(D46=F46,"△","●")))</f>
        <v>○</v>
      </c>
      <c r="E45" s="64"/>
      <c r="F45" s="65"/>
      <c r="G45" s="63" t="str">
        <f>IF(OR(G46="",I46=""),"",IF(G46&gt;I46,"○",IF(G46=I46,"△","●")))</f>
        <v>●</v>
      </c>
      <c r="H45" s="64"/>
      <c r="I45" s="65"/>
      <c r="J45" s="75"/>
      <c r="K45" s="73"/>
      <c r="L45" s="74"/>
      <c r="M45" s="63" t="str">
        <f>IF(OR(M46="",O46=""),"",IF(M46&gt;O46,"○",IF(M46=O46,"△","●")))</f>
        <v>△</v>
      </c>
      <c r="N45" s="64"/>
      <c r="O45" s="65"/>
      <c r="P45" s="57">
        <f>COUNTIF(D45:O45,"○")</f>
        <v>1</v>
      </c>
      <c r="Q45" s="58">
        <f>COUNTIF(D45:O45,"△")</f>
        <v>1</v>
      </c>
      <c r="R45" s="59">
        <f>COUNTIF(D45:O45,"●")</f>
        <v>1</v>
      </c>
      <c r="S45" s="39">
        <f>P45*3+Q45*1</f>
        <v>4</v>
      </c>
      <c r="T45" s="60">
        <f>SUM(G46,D46,M46)</f>
        <v>2</v>
      </c>
      <c r="U45" s="61">
        <f>SUM(I46,O46,F46)</f>
        <v>2</v>
      </c>
      <c r="V45" s="39">
        <f t="shared" ref="V45" si="24">T45-U45</f>
        <v>0</v>
      </c>
      <c r="W45" s="36">
        <v>2</v>
      </c>
      <c r="Y45" s="14" t="s">
        <v>13</v>
      </c>
      <c r="Z45" s="30" t="str">
        <f>B43</f>
        <v>潮来一</v>
      </c>
      <c r="AA45" s="30"/>
      <c r="AB45" s="30"/>
      <c r="AC45" s="19" t="str">
        <f t="shared" si="22"/>
        <v>○</v>
      </c>
      <c r="AD45" s="18">
        <v>3</v>
      </c>
      <c r="AE45" s="15" t="s">
        <v>16</v>
      </c>
      <c r="AF45" s="18">
        <v>0</v>
      </c>
      <c r="AG45" s="19" t="str">
        <f t="shared" si="23"/>
        <v>●</v>
      </c>
      <c r="AH45" s="30" t="str">
        <f>B47</f>
        <v>南中山</v>
      </c>
      <c r="AI45" s="30"/>
      <c r="AJ45" s="30"/>
    </row>
    <row r="46" spans="1:36" ht="24" customHeight="1" x14ac:dyDescent="0.2">
      <c r="A46" s="62"/>
      <c r="B46" s="43"/>
      <c r="C46" s="44"/>
      <c r="D46" s="6">
        <f>L42</f>
        <v>1</v>
      </c>
      <c r="E46" s="4" t="s">
        <v>8</v>
      </c>
      <c r="F46" s="5">
        <f>J42</f>
        <v>0</v>
      </c>
      <c r="G46" s="3">
        <f>L44</f>
        <v>0</v>
      </c>
      <c r="H46" s="4" t="s">
        <v>8</v>
      </c>
      <c r="I46" s="5">
        <f>J44</f>
        <v>1</v>
      </c>
      <c r="J46" s="75"/>
      <c r="K46" s="73"/>
      <c r="L46" s="74"/>
      <c r="M46" s="3">
        <f>AD42</f>
        <v>1</v>
      </c>
      <c r="N46" s="4" t="s">
        <v>8</v>
      </c>
      <c r="O46" s="5">
        <f>AF42</f>
        <v>1</v>
      </c>
      <c r="P46" s="57"/>
      <c r="Q46" s="58"/>
      <c r="R46" s="59"/>
      <c r="S46" s="39"/>
      <c r="T46" s="60"/>
      <c r="U46" s="61"/>
      <c r="V46" s="39"/>
      <c r="W46" s="36"/>
      <c r="Y46" s="14"/>
      <c r="Z46" s="31"/>
      <c r="AA46" s="31"/>
      <c r="AB46" s="32"/>
      <c r="AC46" s="20"/>
      <c r="AD46" s="21"/>
      <c r="AE46" s="22"/>
      <c r="AF46" s="21"/>
      <c r="AG46" s="20"/>
      <c r="AH46" s="33"/>
      <c r="AI46" s="31"/>
      <c r="AJ46" s="31"/>
    </row>
    <row r="47" spans="1:36" ht="24" customHeight="1" x14ac:dyDescent="0.2">
      <c r="A47" s="42">
        <v>4</v>
      </c>
      <c r="B47" s="43" t="s">
        <v>61</v>
      </c>
      <c r="C47" s="44"/>
      <c r="D47" s="45" t="str">
        <f>IF(OR(D48="",F48=""),"",IF(D48&gt;F48,"○",IF(D48=F48,"△","●")))</f>
        <v>●</v>
      </c>
      <c r="E47" s="46"/>
      <c r="F47" s="47"/>
      <c r="G47" s="48" t="str">
        <f>IF(OR(G48="",I48=""),"",IF(G48&gt;I48,"○",IF(G48=I48,"△","●")))</f>
        <v>●</v>
      </c>
      <c r="H47" s="46"/>
      <c r="I47" s="47"/>
      <c r="J47" s="48" t="str">
        <f>IF(OR(J48="",L48=""),"",IF(J48&gt;L48,"○",IF(J48=L48,"△","●")))</f>
        <v>△</v>
      </c>
      <c r="K47" s="46"/>
      <c r="L47" s="47"/>
      <c r="M47" s="49"/>
      <c r="N47" s="50"/>
      <c r="O47" s="51"/>
      <c r="P47" s="55">
        <f>COUNTIF(D47:O47,"○")</f>
        <v>0</v>
      </c>
      <c r="Q47" s="56">
        <f>COUNTIF(D47:O47,"△")</f>
        <v>1</v>
      </c>
      <c r="R47" s="38">
        <f>COUNTIF(D47:O47,"●")</f>
        <v>2</v>
      </c>
      <c r="S47" s="39">
        <f>P47*3+Q47*1</f>
        <v>1</v>
      </c>
      <c r="T47" s="40">
        <f>SUM(G48,J48,D48)</f>
        <v>1</v>
      </c>
      <c r="U47" s="41">
        <f>SUM(I48,L48,F48)</f>
        <v>5</v>
      </c>
      <c r="V47" s="39">
        <f t="shared" ref="V47" si="25">T47-U47</f>
        <v>-4</v>
      </c>
      <c r="W47" s="36">
        <v>4</v>
      </c>
      <c r="Y47" s="14" t="s">
        <v>14</v>
      </c>
      <c r="Z47" s="30" t="str">
        <f>B41</f>
        <v>神栖一</v>
      </c>
      <c r="AA47" s="30"/>
      <c r="AB47" s="30"/>
      <c r="AC47" s="19" t="str">
        <f t="shared" ref="AC47:AC48" si="26">IF(AD47=AF47,"△",IF(AD47&gt;AF47,"○","●"))</f>
        <v>○</v>
      </c>
      <c r="AD47" s="18">
        <v>1</v>
      </c>
      <c r="AE47" s="15" t="s">
        <v>16</v>
      </c>
      <c r="AF47" s="18">
        <v>0</v>
      </c>
      <c r="AG47" s="19" t="str">
        <f t="shared" ref="AG47:AG48" si="27">IF(AD47=AF47,"△",IF(AD47&lt;AF47,"○","●"))</f>
        <v>●</v>
      </c>
      <c r="AH47" s="30" t="str">
        <f>B47</f>
        <v>南中山</v>
      </c>
      <c r="AI47" s="30"/>
      <c r="AJ47" s="30"/>
    </row>
    <row r="48" spans="1:36" ht="24" customHeight="1" thickBot="1" x14ac:dyDescent="0.25">
      <c r="A48" s="42"/>
      <c r="B48" s="43"/>
      <c r="C48" s="44"/>
      <c r="D48" s="7">
        <f>O42</f>
        <v>0</v>
      </c>
      <c r="E48" s="8" t="s">
        <v>8</v>
      </c>
      <c r="F48" s="11">
        <f>M42</f>
        <v>1</v>
      </c>
      <c r="G48" s="10">
        <f>O44</f>
        <v>0</v>
      </c>
      <c r="H48" s="8" t="s">
        <v>8</v>
      </c>
      <c r="I48" s="9">
        <f>M44</f>
        <v>3</v>
      </c>
      <c r="J48" s="10">
        <f>O46</f>
        <v>1</v>
      </c>
      <c r="K48" s="8" t="s">
        <v>8</v>
      </c>
      <c r="L48" s="9">
        <f>M46</f>
        <v>1</v>
      </c>
      <c r="M48" s="52"/>
      <c r="N48" s="53"/>
      <c r="O48" s="54"/>
      <c r="P48" s="55"/>
      <c r="Q48" s="56"/>
      <c r="R48" s="38"/>
      <c r="S48" s="39"/>
      <c r="T48" s="40"/>
      <c r="U48" s="41"/>
      <c r="V48" s="39"/>
      <c r="W48" s="37"/>
      <c r="Y48" s="14" t="s">
        <v>15</v>
      </c>
      <c r="Z48" s="30" t="str">
        <f>B43</f>
        <v>潮来一</v>
      </c>
      <c r="AA48" s="30"/>
      <c r="AB48" s="30"/>
      <c r="AC48" s="19" t="str">
        <f t="shared" si="26"/>
        <v>○</v>
      </c>
      <c r="AD48" s="18">
        <v>1</v>
      </c>
      <c r="AE48" s="15" t="s">
        <v>16</v>
      </c>
      <c r="AF48" s="18">
        <v>0</v>
      </c>
      <c r="AG48" s="19" t="str">
        <f t="shared" si="27"/>
        <v>●</v>
      </c>
      <c r="AH48" s="30" t="str">
        <f>B45</f>
        <v>総和南</v>
      </c>
      <c r="AI48" s="30"/>
      <c r="AJ48" s="30"/>
    </row>
    <row r="49" spans="1:36" ht="24" customHeight="1" x14ac:dyDescent="0.2"/>
    <row r="50" spans="1:36" ht="24" customHeight="1" thickBot="1" x14ac:dyDescent="0.25">
      <c r="D50" s="29" t="s">
        <v>0</v>
      </c>
      <c r="E50" s="29"/>
      <c r="F50" s="29"/>
      <c r="G50" s="29"/>
      <c r="H50" s="29"/>
      <c r="I50" s="29"/>
      <c r="J50" s="29"/>
      <c r="K50" s="29"/>
      <c r="N50" s="26" t="s">
        <v>38</v>
      </c>
    </row>
    <row r="51" spans="1:36" ht="14.4" x14ac:dyDescent="0.2">
      <c r="A51" s="92"/>
      <c r="B51" s="93"/>
      <c r="C51" s="94"/>
      <c r="D51" s="98">
        <v>1</v>
      </c>
      <c r="E51" s="99"/>
      <c r="F51" s="99"/>
      <c r="G51" s="99">
        <v>2</v>
      </c>
      <c r="H51" s="99"/>
      <c r="I51" s="99"/>
      <c r="J51" s="99">
        <v>3</v>
      </c>
      <c r="K51" s="99"/>
      <c r="L51" s="99"/>
      <c r="M51" s="99">
        <v>4</v>
      </c>
      <c r="N51" s="99"/>
      <c r="O51" s="99"/>
      <c r="P51" s="100" t="s">
        <v>2</v>
      </c>
      <c r="Q51" s="102" t="s">
        <v>3</v>
      </c>
      <c r="R51" s="76" t="s">
        <v>4</v>
      </c>
      <c r="S51" s="78" t="s">
        <v>1</v>
      </c>
      <c r="T51" s="80" t="s">
        <v>5</v>
      </c>
      <c r="U51" s="82" t="s">
        <v>6</v>
      </c>
      <c r="V51" s="78" t="s">
        <v>7</v>
      </c>
      <c r="W51" s="34" t="s">
        <v>9</v>
      </c>
    </row>
    <row r="52" spans="1:36" ht="24" customHeight="1" thickBot="1" x14ac:dyDescent="0.25">
      <c r="A52" s="95"/>
      <c r="B52" s="96"/>
      <c r="C52" s="97"/>
      <c r="D52" s="104" t="str">
        <f>B53</f>
        <v>波崎一</v>
      </c>
      <c r="E52" s="105"/>
      <c r="F52" s="105"/>
      <c r="G52" s="105" t="str">
        <f>B55</f>
        <v>日の出</v>
      </c>
      <c r="H52" s="105"/>
      <c r="I52" s="105"/>
      <c r="J52" s="105" t="str">
        <f>B57</f>
        <v>おゆみ野南</v>
      </c>
      <c r="K52" s="105"/>
      <c r="L52" s="105"/>
      <c r="M52" s="105" t="str">
        <f>B59</f>
        <v>植　田</v>
      </c>
      <c r="N52" s="105"/>
      <c r="O52" s="105"/>
      <c r="P52" s="101"/>
      <c r="Q52" s="103"/>
      <c r="R52" s="77"/>
      <c r="S52" s="79"/>
      <c r="T52" s="81"/>
      <c r="U52" s="83"/>
      <c r="V52" s="79"/>
      <c r="W52" s="35"/>
      <c r="Y52" s="28" t="s">
        <v>34</v>
      </c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1:36" ht="24" customHeight="1" thickTop="1" x14ac:dyDescent="0.2">
      <c r="A53" s="70">
        <v>1</v>
      </c>
      <c r="B53" s="71" t="s">
        <v>21</v>
      </c>
      <c r="C53" s="72"/>
      <c r="D53" s="73"/>
      <c r="E53" s="73"/>
      <c r="F53" s="74"/>
      <c r="G53" s="63" t="str">
        <f>IF(OR(G54="",I54=""),"",IF(G54&gt;I54,"○",IF(G54=I54,"△","●")))</f>
        <v>●</v>
      </c>
      <c r="H53" s="64"/>
      <c r="I53" s="65"/>
      <c r="J53" s="63" t="str">
        <f>IF(OR(J54="",L54=""),"",IF(J54&gt;L54,"○",IF(J54=L54,"△","●")))</f>
        <v>○</v>
      </c>
      <c r="K53" s="64"/>
      <c r="L53" s="65"/>
      <c r="M53" s="63" t="str">
        <f>IF(OR(M54="",O54=""),"",IF(M54&gt;O54,"○",IF(M54=O54,"△","●")))</f>
        <v>○</v>
      </c>
      <c r="N53" s="64"/>
      <c r="O53" s="65"/>
      <c r="P53" s="66">
        <f>COUNTIF(G53:O53,"○")</f>
        <v>2</v>
      </c>
      <c r="Q53" s="68">
        <f>COUNTIF(G53:O53,"△")</f>
        <v>0</v>
      </c>
      <c r="R53" s="86">
        <f>COUNTIF(G53:O53,"●")</f>
        <v>1</v>
      </c>
      <c r="S53" s="84">
        <f>P53*3+Q53*1</f>
        <v>6</v>
      </c>
      <c r="T53" s="88">
        <f>SUM(G54,J54,M54)</f>
        <v>12</v>
      </c>
      <c r="U53" s="90">
        <f>SUM(I54,L54,O54)</f>
        <v>4</v>
      </c>
      <c r="V53" s="84">
        <f>T53-U53</f>
        <v>8</v>
      </c>
      <c r="W53" s="36">
        <v>2</v>
      </c>
      <c r="Y53" s="14" t="s">
        <v>10</v>
      </c>
      <c r="Z53" s="30" t="str">
        <f>B53</f>
        <v>波崎一</v>
      </c>
      <c r="AA53" s="30"/>
      <c r="AB53" s="30"/>
      <c r="AC53" s="19" t="str">
        <f>IF(AD53=AF53,"△",IF(AD53&gt;AF53,"○","●"))</f>
        <v>●</v>
      </c>
      <c r="AD53" s="18">
        <v>1</v>
      </c>
      <c r="AE53" s="15" t="s">
        <v>16</v>
      </c>
      <c r="AF53" s="18">
        <v>2</v>
      </c>
      <c r="AG53" s="19" t="str">
        <f>IF(AD53=AF53,"△",IF(AD53&lt;AF53,"○","●"))</f>
        <v>○</v>
      </c>
      <c r="AH53" s="30" t="str">
        <f>B55</f>
        <v>日の出</v>
      </c>
      <c r="AI53" s="30"/>
      <c r="AJ53" s="30"/>
    </row>
    <row r="54" spans="1:36" ht="24" customHeight="1" x14ac:dyDescent="0.2">
      <c r="A54" s="62"/>
      <c r="B54" s="43"/>
      <c r="C54" s="44"/>
      <c r="D54" s="73"/>
      <c r="E54" s="73"/>
      <c r="F54" s="74"/>
      <c r="G54" s="3">
        <f>AD53</f>
        <v>1</v>
      </c>
      <c r="H54" s="4" t="s">
        <v>8</v>
      </c>
      <c r="I54" s="5">
        <f>AF53</f>
        <v>2</v>
      </c>
      <c r="J54" s="3">
        <f>AD56</f>
        <v>4</v>
      </c>
      <c r="K54" s="4" t="s">
        <v>8</v>
      </c>
      <c r="L54" s="5">
        <f>AF56</f>
        <v>2</v>
      </c>
      <c r="M54" s="3">
        <f>AD59</f>
        <v>7</v>
      </c>
      <c r="N54" s="4" t="s">
        <v>8</v>
      </c>
      <c r="O54" s="5">
        <f>AF59</f>
        <v>0</v>
      </c>
      <c r="P54" s="67"/>
      <c r="Q54" s="69"/>
      <c r="R54" s="87"/>
      <c r="S54" s="85"/>
      <c r="T54" s="89"/>
      <c r="U54" s="91"/>
      <c r="V54" s="85"/>
      <c r="W54" s="36"/>
      <c r="Y54" s="14" t="s">
        <v>11</v>
      </c>
      <c r="Z54" s="30" t="str">
        <f>B57</f>
        <v>おゆみ野南</v>
      </c>
      <c r="AA54" s="30"/>
      <c r="AB54" s="30"/>
      <c r="AC54" s="19" t="str">
        <f>IF(AD54=AF54,"△",IF(AD54&gt;AF54,"○","●"))</f>
        <v>○</v>
      </c>
      <c r="AD54" s="18">
        <v>3</v>
      </c>
      <c r="AE54" s="15" t="s">
        <v>16</v>
      </c>
      <c r="AF54" s="18">
        <v>0</v>
      </c>
      <c r="AG54" s="19" t="str">
        <f>IF(AD54=AF54,"△",IF(AD54&lt;AF54,"○","●"))</f>
        <v>●</v>
      </c>
      <c r="AH54" s="30" t="str">
        <f>B59</f>
        <v>植　田</v>
      </c>
      <c r="AI54" s="30"/>
      <c r="AJ54" s="30"/>
    </row>
    <row r="55" spans="1:36" ht="24" customHeight="1" x14ac:dyDescent="0.2">
      <c r="A55" s="42">
        <v>2</v>
      </c>
      <c r="B55" s="43" t="s">
        <v>62</v>
      </c>
      <c r="C55" s="44"/>
      <c r="D55" s="45" t="str">
        <f>IF(OR(D56="",F56=""),"",IF(D56&gt;F56,"○",IF(D56=F56,"△","●")))</f>
        <v>○</v>
      </c>
      <c r="E55" s="46"/>
      <c r="F55" s="47"/>
      <c r="G55" s="49"/>
      <c r="H55" s="50"/>
      <c r="I55" s="51"/>
      <c r="J55" s="48" t="str">
        <f>IF(OR(J56="",L56=""),"",IF(J56&gt;L56,"○",IF(J56=L56,"△","●")))</f>
        <v>△</v>
      </c>
      <c r="K55" s="46"/>
      <c r="L55" s="47"/>
      <c r="M55" s="48" t="str">
        <f>IF(OR(M56="",O56=""),"",IF(M56&gt;O56,"○",IF(M56=O56,"△","●")))</f>
        <v>○</v>
      </c>
      <c r="N55" s="46"/>
      <c r="O55" s="47"/>
      <c r="P55" s="55">
        <f>COUNTIF(D55:O55,"○")</f>
        <v>2</v>
      </c>
      <c r="Q55" s="56">
        <f>COUNTIF(D55:O55,"△")</f>
        <v>1</v>
      </c>
      <c r="R55" s="38">
        <f>COUNTIF(D55:O55,"●")</f>
        <v>0</v>
      </c>
      <c r="S55" s="39">
        <f>P55*3+Q55*1</f>
        <v>7</v>
      </c>
      <c r="T55" s="40">
        <f>SUM(D56,J56,M56)</f>
        <v>4</v>
      </c>
      <c r="U55" s="41">
        <f>SUM(F56,L56,O56)</f>
        <v>1</v>
      </c>
      <c r="V55" s="39">
        <f t="shared" ref="V55" si="28">T55-U55</f>
        <v>3</v>
      </c>
      <c r="W55" s="36">
        <v>1</v>
      </c>
      <c r="Y55" s="16"/>
      <c r="Z55" s="31"/>
      <c r="AA55" s="31"/>
      <c r="AB55" s="32"/>
      <c r="AC55" s="20"/>
      <c r="AD55" s="21"/>
      <c r="AE55" s="22"/>
      <c r="AF55" s="21"/>
      <c r="AG55" s="20"/>
      <c r="AH55" s="33"/>
      <c r="AI55" s="31"/>
      <c r="AJ55" s="31"/>
    </row>
    <row r="56" spans="1:36" ht="24" customHeight="1" x14ac:dyDescent="0.2">
      <c r="A56" s="42"/>
      <c r="B56" s="43"/>
      <c r="C56" s="44"/>
      <c r="D56" s="7">
        <f>I54</f>
        <v>2</v>
      </c>
      <c r="E56" s="8" t="s">
        <v>8</v>
      </c>
      <c r="F56" s="9">
        <f>G54</f>
        <v>1</v>
      </c>
      <c r="G56" s="52"/>
      <c r="H56" s="53"/>
      <c r="I56" s="54"/>
      <c r="J56" s="10">
        <f>AD60</f>
        <v>0</v>
      </c>
      <c r="K56" s="8" t="s">
        <v>8</v>
      </c>
      <c r="L56" s="9">
        <f>AF60</f>
        <v>0</v>
      </c>
      <c r="M56" s="10">
        <f>AD57</f>
        <v>2</v>
      </c>
      <c r="N56" s="8" t="s">
        <v>8</v>
      </c>
      <c r="O56" s="9">
        <f>AF57</f>
        <v>0</v>
      </c>
      <c r="P56" s="55"/>
      <c r="Q56" s="56"/>
      <c r="R56" s="38"/>
      <c r="S56" s="39"/>
      <c r="T56" s="40"/>
      <c r="U56" s="41"/>
      <c r="V56" s="39"/>
      <c r="W56" s="36"/>
      <c r="Y56" s="14" t="s">
        <v>12</v>
      </c>
      <c r="Z56" s="30" t="str">
        <f>B53</f>
        <v>波崎一</v>
      </c>
      <c r="AA56" s="30"/>
      <c r="AB56" s="30"/>
      <c r="AC56" s="19" t="str">
        <f t="shared" ref="AC56:AC57" si="29">IF(AD56=AF56,"△",IF(AD56&gt;AF56,"○","●"))</f>
        <v>○</v>
      </c>
      <c r="AD56" s="18">
        <v>4</v>
      </c>
      <c r="AE56" s="15"/>
      <c r="AF56" s="18">
        <v>2</v>
      </c>
      <c r="AG56" s="19" t="str">
        <f t="shared" ref="AG56:AG57" si="30">IF(AD56=AF56,"△",IF(AD56&lt;AF56,"○","●"))</f>
        <v>●</v>
      </c>
      <c r="AH56" s="30" t="str">
        <f>B57</f>
        <v>おゆみ野南</v>
      </c>
      <c r="AI56" s="30"/>
      <c r="AJ56" s="30"/>
    </row>
    <row r="57" spans="1:36" ht="24" customHeight="1" x14ac:dyDescent="0.2">
      <c r="A57" s="62">
        <v>3</v>
      </c>
      <c r="B57" s="43" t="s">
        <v>63</v>
      </c>
      <c r="C57" s="44"/>
      <c r="D57" s="63" t="str">
        <f>IF(OR(D58="",F58=""),"",IF(D58&gt;F58,"○",IF(D58=F58,"△","●")))</f>
        <v>●</v>
      </c>
      <c r="E57" s="64"/>
      <c r="F57" s="65"/>
      <c r="G57" s="63" t="str">
        <f>IF(OR(G58="",I58=""),"",IF(G58&gt;I58,"○",IF(G58=I58,"△","●")))</f>
        <v>△</v>
      </c>
      <c r="H57" s="64"/>
      <c r="I57" s="65"/>
      <c r="J57" s="75"/>
      <c r="K57" s="73"/>
      <c r="L57" s="74"/>
      <c r="M57" s="63" t="str">
        <f>IF(OR(M58="",O58=""),"",IF(M58&gt;O58,"○",IF(M58=O58,"△","●")))</f>
        <v>○</v>
      </c>
      <c r="N57" s="64"/>
      <c r="O57" s="65"/>
      <c r="P57" s="57">
        <f>COUNTIF(D57:O57,"○")</f>
        <v>1</v>
      </c>
      <c r="Q57" s="58">
        <f>COUNTIF(D57:O57,"△")</f>
        <v>1</v>
      </c>
      <c r="R57" s="59">
        <f>COUNTIF(D57:O57,"●")</f>
        <v>1</v>
      </c>
      <c r="S57" s="39">
        <f>P57*3+Q57*1</f>
        <v>4</v>
      </c>
      <c r="T57" s="60">
        <f>SUM(G58,D58,M58)</f>
        <v>5</v>
      </c>
      <c r="U57" s="61">
        <f>SUM(I58,O58,F58)</f>
        <v>4</v>
      </c>
      <c r="V57" s="39">
        <f t="shared" ref="V57" si="31">T57-U57</f>
        <v>1</v>
      </c>
      <c r="W57" s="36">
        <v>3</v>
      </c>
      <c r="Y57" s="14" t="s">
        <v>13</v>
      </c>
      <c r="Z57" s="30" t="str">
        <f>B55</f>
        <v>日の出</v>
      </c>
      <c r="AA57" s="30"/>
      <c r="AB57" s="30"/>
      <c r="AC57" s="19" t="str">
        <f t="shared" si="29"/>
        <v>○</v>
      </c>
      <c r="AD57" s="18">
        <v>2</v>
      </c>
      <c r="AE57" s="15" t="s">
        <v>16</v>
      </c>
      <c r="AF57" s="18">
        <v>0</v>
      </c>
      <c r="AG57" s="19" t="str">
        <f t="shared" si="30"/>
        <v>●</v>
      </c>
      <c r="AH57" s="30" t="str">
        <f>B59</f>
        <v>植　田</v>
      </c>
      <c r="AI57" s="30"/>
      <c r="AJ57" s="30"/>
    </row>
    <row r="58" spans="1:36" ht="24" customHeight="1" x14ac:dyDescent="0.2">
      <c r="A58" s="62"/>
      <c r="B58" s="43"/>
      <c r="C58" s="44"/>
      <c r="D58" s="6">
        <f>L54</f>
        <v>2</v>
      </c>
      <c r="E58" s="4" t="s">
        <v>8</v>
      </c>
      <c r="F58" s="5">
        <f>J54</f>
        <v>4</v>
      </c>
      <c r="G58" s="3">
        <f>L56</f>
        <v>0</v>
      </c>
      <c r="H58" s="4" t="s">
        <v>8</v>
      </c>
      <c r="I58" s="5">
        <f>J56</f>
        <v>0</v>
      </c>
      <c r="J58" s="75"/>
      <c r="K58" s="73"/>
      <c r="L58" s="74"/>
      <c r="M58" s="3">
        <f>AD54</f>
        <v>3</v>
      </c>
      <c r="N58" s="4" t="s">
        <v>8</v>
      </c>
      <c r="O58" s="5">
        <f>AF54</f>
        <v>0</v>
      </c>
      <c r="P58" s="57"/>
      <c r="Q58" s="58"/>
      <c r="R58" s="59"/>
      <c r="S58" s="39"/>
      <c r="T58" s="60"/>
      <c r="U58" s="61"/>
      <c r="V58" s="39"/>
      <c r="W58" s="36"/>
      <c r="Y58" s="14"/>
      <c r="Z58" s="31"/>
      <c r="AA58" s="31"/>
      <c r="AB58" s="32"/>
      <c r="AC58" s="20"/>
      <c r="AD58" s="21"/>
      <c r="AE58" s="22"/>
      <c r="AF58" s="21"/>
      <c r="AG58" s="20"/>
      <c r="AH58" s="33"/>
      <c r="AI58" s="31"/>
      <c r="AJ58" s="31"/>
    </row>
    <row r="59" spans="1:36" ht="24" customHeight="1" x14ac:dyDescent="0.2">
      <c r="A59" s="42">
        <v>4</v>
      </c>
      <c r="B59" s="43" t="s">
        <v>64</v>
      </c>
      <c r="C59" s="44"/>
      <c r="D59" s="45" t="str">
        <f>IF(OR(D60="",F60=""),"",IF(D60&gt;F60,"○",IF(D60=F60,"△","●")))</f>
        <v>●</v>
      </c>
      <c r="E59" s="46"/>
      <c r="F59" s="47"/>
      <c r="G59" s="48" t="str">
        <f>IF(OR(G60="",I60=""),"",IF(G60&gt;I60,"○",IF(G60=I60,"△","●")))</f>
        <v>●</v>
      </c>
      <c r="H59" s="46"/>
      <c r="I59" s="47"/>
      <c r="J59" s="48" t="str">
        <f>IF(OR(J60="",L60=""),"",IF(J60&gt;L60,"○",IF(J60=L60,"△","●")))</f>
        <v>●</v>
      </c>
      <c r="K59" s="46"/>
      <c r="L59" s="47"/>
      <c r="M59" s="49"/>
      <c r="N59" s="50"/>
      <c r="O59" s="51"/>
      <c r="P59" s="55">
        <f>COUNTIF(D59:O59,"○")</f>
        <v>0</v>
      </c>
      <c r="Q59" s="56">
        <f>COUNTIF(D59:O59,"△")</f>
        <v>0</v>
      </c>
      <c r="R59" s="38">
        <f>COUNTIF(D59:O59,"●")</f>
        <v>3</v>
      </c>
      <c r="S59" s="39">
        <f>P59*3+Q59*1</f>
        <v>0</v>
      </c>
      <c r="T59" s="40">
        <f>SUM(G60,J60,D60)</f>
        <v>0</v>
      </c>
      <c r="U59" s="41">
        <f>SUM(I60,L60,F60)</f>
        <v>12</v>
      </c>
      <c r="V59" s="39">
        <f t="shared" ref="V59" si="32">T59-U59</f>
        <v>-12</v>
      </c>
      <c r="W59" s="36">
        <v>4</v>
      </c>
      <c r="Y59" s="14" t="s">
        <v>14</v>
      </c>
      <c r="Z59" s="30" t="str">
        <f>B53</f>
        <v>波崎一</v>
      </c>
      <c r="AA59" s="30"/>
      <c r="AB59" s="30"/>
      <c r="AC59" s="19" t="str">
        <f t="shared" ref="AC59:AC60" si="33">IF(AD59=AF59,"△",IF(AD59&gt;AF59,"○","●"))</f>
        <v>○</v>
      </c>
      <c r="AD59" s="18">
        <v>7</v>
      </c>
      <c r="AE59" s="15" t="s">
        <v>16</v>
      </c>
      <c r="AF59" s="18">
        <v>0</v>
      </c>
      <c r="AG59" s="19" t="str">
        <f t="shared" ref="AG59:AG60" si="34">IF(AD59=AF59,"△",IF(AD59&lt;AF59,"○","●"))</f>
        <v>●</v>
      </c>
      <c r="AH59" s="30" t="str">
        <f>B59</f>
        <v>植　田</v>
      </c>
      <c r="AI59" s="30"/>
      <c r="AJ59" s="30"/>
    </row>
    <row r="60" spans="1:36" ht="24" customHeight="1" thickBot="1" x14ac:dyDescent="0.25">
      <c r="A60" s="42"/>
      <c r="B60" s="43"/>
      <c r="C60" s="44"/>
      <c r="D60" s="7">
        <f>O54</f>
        <v>0</v>
      </c>
      <c r="E60" s="8" t="s">
        <v>8</v>
      </c>
      <c r="F60" s="11">
        <f>M54</f>
        <v>7</v>
      </c>
      <c r="G60" s="10">
        <f>O56</f>
        <v>0</v>
      </c>
      <c r="H60" s="8" t="s">
        <v>8</v>
      </c>
      <c r="I60" s="9">
        <f>M56</f>
        <v>2</v>
      </c>
      <c r="J60" s="10">
        <f>O58</f>
        <v>0</v>
      </c>
      <c r="K60" s="8" t="s">
        <v>8</v>
      </c>
      <c r="L60" s="9">
        <f>M58</f>
        <v>3</v>
      </c>
      <c r="M60" s="52"/>
      <c r="N60" s="53"/>
      <c r="O60" s="54"/>
      <c r="P60" s="55"/>
      <c r="Q60" s="56"/>
      <c r="R60" s="38"/>
      <c r="S60" s="39"/>
      <c r="T60" s="40"/>
      <c r="U60" s="41"/>
      <c r="V60" s="39"/>
      <c r="W60" s="37"/>
      <c r="Y60" s="14" t="s">
        <v>15</v>
      </c>
      <c r="Z60" s="30" t="str">
        <f>B55</f>
        <v>日の出</v>
      </c>
      <c r="AA60" s="30"/>
      <c r="AB60" s="30"/>
      <c r="AC60" s="19" t="str">
        <f t="shared" si="33"/>
        <v>△</v>
      </c>
      <c r="AD60" s="18">
        <v>0</v>
      </c>
      <c r="AE60" s="15" t="s">
        <v>16</v>
      </c>
      <c r="AF60" s="18">
        <v>0</v>
      </c>
      <c r="AG60" s="19" t="str">
        <f t="shared" si="34"/>
        <v>△</v>
      </c>
      <c r="AH60" s="30" t="str">
        <f>B57</f>
        <v>おゆみ野南</v>
      </c>
      <c r="AI60" s="30"/>
      <c r="AJ60" s="30"/>
    </row>
    <row r="61" spans="1:36" ht="24" customHeight="1" x14ac:dyDescent="0.2"/>
    <row r="62" spans="1:36" ht="24" customHeight="1" thickBot="1" x14ac:dyDescent="0.25">
      <c r="D62" s="29" t="s">
        <v>0</v>
      </c>
      <c r="E62" s="29"/>
      <c r="F62" s="29"/>
      <c r="G62" s="29"/>
      <c r="H62" s="29"/>
      <c r="I62" s="29"/>
      <c r="J62" s="29"/>
      <c r="K62" s="29"/>
      <c r="N62" s="26" t="s">
        <v>39</v>
      </c>
    </row>
    <row r="63" spans="1:36" ht="14.4" x14ac:dyDescent="0.2">
      <c r="A63" s="92"/>
      <c r="B63" s="93"/>
      <c r="C63" s="94"/>
      <c r="D63" s="98">
        <v>1</v>
      </c>
      <c r="E63" s="99"/>
      <c r="F63" s="99"/>
      <c r="G63" s="99">
        <v>2</v>
      </c>
      <c r="H63" s="99"/>
      <c r="I63" s="99"/>
      <c r="J63" s="99">
        <v>3</v>
      </c>
      <c r="K63" s="99"/>
      <c r="L63" s="99"/>
      <c r="M63" s="99">
        <v>4</v>
      </c>
      <c r="N63" s="99"/>
      <c r="O63" s="99"/>
      <c r="P63" s="100" t="s">
        <v>2</v>
      </c>
      <c r="Q63" s="102" t="s">
        <v>3</v>
      </c>
      <c r="R63" s="76" t="s">
        <v>4</v>
      </c>
      <c r="S63" s="78" t="s">
        <v>1</v>
      </c>
      <c r="T63" s="80" t="s">
        <v>5</v>
      </c>
      <c r="U63" s="82" t="s">
        <v>6</v>
      </c>
      <c r="V63" s="78" t="s">
        <v>7</v>
      </c>
      <c r="W63" s="34" t="s">
        <v>9</v>
      </c>
    </row>
    <row r="64" spans="1:36" ht="24" customHeight="1" thickBot="1" x14ac:dyDescent="0.25">
      <c r="A64" s="95"/>
      <c r="B64" s="96"/>
      <c r="C64" s="97"/>
      <c r="D64" s="104" t="str">
        <f>B65</f>
        <v>波崎二</v>
      </c>
      <c r="E64" s="105"/>
      <c r="F64" s="105"/>
      <c r="G64" s="105" t="str">
        <f>B67</f>
        <v>大　野</v>
      </c>
      <c r="H64" s="105"/>
      <c r="I64" s="105"/>
      <c r="J64" s="105" t="str">
        <f>B69</f>
        <v>御所ケ丘</v>
      </c>
      <c r="K64" s="105"/>
      <c r="L64" s="105"/>
      <c r="M64" s="105" t="str">
        <f>B71</f>
        <v>銚子五</v>
      </c>
      <c r="N64" s="105"/>
      <c r="O64" s="105"/>
      <c r="P64" s="101"/>
      <c r="Q64" s="103"/>
      <c r="R64" s="77"/>
      <c r="S64" s="79"/>
      <c r="T64" s="81"/>
      <c r="U64" s="83"/>
      <c r="V64" s="79"/>
      <c r="W64" s="35"/>
      <c r="Y64" s="28" t="s">
        <v>35</v>
      </c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1:36" ht="24" customHeight="1" thickTop="1" x14ac:dyDescent="0.2">
      <c r="A65" s="70">
        <v>1</v>
      </c>
      <c r="B65" s="71" t="s">
        <v>30</v>
      </c>
      <c r="C65" s="72"/>
      <c r="D65" s="73"/>
      <c r="E65" s="73"/>
      <c r="F65" s="74"/>
      <c r="G65" s="63" t="str">
        <f>IF(OR(G66="",I66=""),"",IF(G66&gt;I66,"○",IF(G66=I66,"△","●")))</f>
        <v>△</v>
      </c>
      <c r="H65" s="64"/>
      <c r="I65" s="65"/>
      <c r="J65" s="63" t="str">
        <f>IF(OR(J66="",L66=""),"",IF(J66&gt;L66,"○",IF(J66=L66,"△","●")))</f>
        <v>●</v>
      </c>
      <c r="K65" s="64"/>
      <c r="L65" s="65"/>
      <c r="M65" s="63" t="str">
        <f>IF(OR(M66="",O66=""),"",IF(M66&gt;O66,"○",IF(M66=O66,"△","●")))</f>
        <v>●</v>
      </c>
      <c r="N65" s="64"/>
      <c r="O65" s="65"/>
      <c r="P65" s="66">
        <f>COUNTIF(G65:O65,"○")</f>
        <v>0</v>
      </c>
      <c r="Q65" s="68">
        <f>COUNTIF(G65:O65,"△")</f>
        <v>1</v>
      </c>
      <c r="R65" s="86">
        <f>COUNTIF(G65:O65,"●")</f>
        <v>2</v>
      </c>
      <c r="S65" s="84">
        <f>P65*3+Q65*1</f>
        <v>1</v>
      </c>
      <c r="T65" s="88">
        <f>SUM(G66,J66,M66)</f>
        <v>1</v>
      </c>
      <c r="U65" s="90">
        <f>SUM(I66,L66,O66)</f>
        <v>3</v>
      </c>
      <c r="V65" s="84">
        <f>T65-U65</f>
        <v>-2</v>
      </c>
      <c r="W65" s="36">
        <v>4</v>
      </c>
      <c r="Y65" s="14" t="s">
        <v>10</v>
      </c>
      <c r="Z65" s="30" t="str">
        <f>B65</f>
        <v>波崎二</v>
      </c>
      <c r="AA65" s="30"/>
      <c r="AB65" s="30"/>
      <c r="AC65" s="19" t="str">
        <f>IF(AD65=AF65,"△",IF(AD65&gt;AF65,"○","●"))</f>
        <v>△</v>
      </c>
      <c r="AD65" s="18">
        <v>1</v>
      </c>
      <c r="AE65" s="15" t="s">
        <v>16</v>
      </c>
      <c r="AF65" s="18">
        <v>1</v>
      </c>
      <c r="AG65" s="19" t="str">
        <f>IF(AD65=AF65,"△",IF(AD65&lt;AF65,"○","●"))</f>
        <v>△</v>
      </c>
      <c r="AH65" s="30" t="str">
        <f>B67</f>
        <v>大　野</v>
      </c>
      <c r="AI65" s="30"/>
      <c r="AJ65" s="30"/>
    </row>
    <row r="66" spans="1:36" ht="24" customHeight="1" x14ac:dyDescent="0.2">
      <c r="A66" s="62"/>
      <c r="B66" s="43"/>
      <c r="C66" s="44"/>
      <c r="D66" s="73"/>
      <c r="E66" s="73"/>
      <c r="F66" s="74"/>
      <c r="G66" s="3">
        <f>AD65</f>
        <v>1</v>
      </c>
      <c r="H66" s="4" t="s">
        <v>8</v>
      </c>
      <c r="I66" s="5">
        <f>AF65</f>
        <v>1</v>
      </c>
      <c r="J66" s="3">
        <f>AD68</f>
        <v>0</v>
      </c>
      <c r="K66" s="4" t="s">
        <v>8</v>
      </c>
      <c r="L66" s="5">
        <f>AF68</f>
        <v>1</v>
      </c>
      <c r="M66" s="3">
        <f>AD71</f>
        <v>0</v>
      </c>
      <c r="N66" s="4" t="s">
        <v>8</v>
      </c>
      <c r="O66" s="5">
        <f>AF71</f>
        <v>1</v>
      </c>
      <c r="P66" s="67"/>
      <c r="Q66" s="69"/>
      <c r="R66" s="87"/>
      <c r="S66" s="85"/>
      <c r="T66" s="89"/>
      <c r="U66" s="91"/>
      <c r="V66" s="85"/>
      <c r="W66" s="36"/>
      <c r="Y66" s="14" t="s">
        <v>11</v>
      </c>
      <c r="Z66" s="30" t="str">
        <f>B69</f>
        <v>御所ケ丘</v>
      </c>
      <c r="AA66" s="30"/>
      <c r="AB66" s="30"/>
      <c r="AC66" s="19" t="str">
        <f>IF(AD66=AF66,"△",IF(AD66&gt;AF66,"○","●"))</f>
        <v>●</v>
      </c>
      <c r="AD66" s="18">
        <v>0</v>
      </c>
      <c r="AE66" s="15" t="s">
        <v>16</v>
      </c>
      <c r="AF66" s="18">
        <v>1</v>
      </c>
      <c r="AG66" s="19" t="str">
        <f>IF(AD66=AF66,"△",IF(AD66&lt;AF66,"○","●"))</f>
        <v>○</v>
      </c>
      <c r="AH66" s="30" t="str">
        <f>B71</f>
        <v>銚子五</v>
      </c>
      <c r="AI66" s="30"/>
      <c r="AJ66" s="30"/>
    </row>
    <row r="67" spans="1:36" ht="24" customHeight="1" x14ac:dyDescent="0.2">
      <c r="A67" s="42">
        <v>2</v>
      </c>
      <c r="B67" s="43" t="s">
        <v>65</v>
      </c>
      <c r="C67" s="44"/>
      <c r="D67" s="45" t="str">
        <f>IF(OR(D68="",F68=""),"",IF(D68&gt;F68,"○",IF(D68=F68,"△","●")))</f>
        <v>△</v>
      </c>
      <c r="E67" s="46"/>
      <c r="F67" s="47"/>
      <c r="G67" s="49"/>
      <c r="H67" s="50"/>
      <c r="I67" s="51"/>
      <c r="J67" s="48" t="str">
        <f>IF(OR(J68="",L68=""),"",IF(J68&gt;L68,"○",IF(J68=L68,"△","●")))</f>
        <v>●</v>
      </c>
      <c r="K67" s="46"/>
      <c r="L67" s="47"/>
      <c r="M67" s="48" t="str">
        <f>IF(OR(M68="",O68=""),"",IF(M68&gt;O68,"○",IF(M68=O68,"△","●")))</f>
        <v>△</v>
      </c>
      <c r="N67" s="46"/>
      <c r="O67" s="47"/>
      <c r="P67" s="55">
        <f>COUNTIF(D67:O67,"○")</f>
        <v>0</v>
      </c>
      <c r="Q67" s="56">
        <f>COUNTIF(D67:O67,"△")</f>
        <v>2</v>
      </c>
      <c r="R67" s="38">
        <f>COUNTIF(D67:O67,"●")</f>
        <v>1</v>
      </c>
      <c r="S67" s="39">
        <f>P67*3+Q67*1</f>
        <v>2</v>
      </c>
      <c r="T67" s="40">
        <f>SUM(D68,J68,M68)</f>
        <v>1</v>
      </c>
      <c r="U67" s="41">
        <f>SUM(F68,L68,O68)</f>
        <v>2</v>
      </c>
      <c r="V67" s="39">
        <f t="shared" ref="V67" si="35">T67-U67</f>
        <v>-1</v>
      </c>
      <c r="W67" s="36">
        <v>3</v>
      </c>
      <c r="Y67" s="16"/>
      <c r="Z67" s="31"/>
      <c r="AA67" s="31"/>
      <c r="AB67" s="32"/>
      <c r="AC67" s="20"/>
      <c r="AD67" s="21"/>
      <c r="AE67" s="22"/>
      <c r="AF67" s="21"/>
      <c r="AG67" s="20"/>
      <c r="AH67" s="33"/>
      <c r="AI67" s="31"/>
      <c r="AJ67" s="31"/>
    </row>
    <row r="68" spans="1:36" ht="24" customHeight="1" x14ac:dyDescent="0.2">
      <c r="A68" s="42"/>
      <c r="B68" s="43"/>
      <c r="C68" s="44"/>
      <c r="D68" s="7">
        <f>I66</f>
        <v>1</v>
      </c>
      <c r="E68" s="8" t="s">
        <v>8</v>
      </c>
      <c r="F68" s="9">
        <f>G66</f>
        <v>1</v>
      </c>
      <c r="G68" s="52"/>
      <c r="H68" s="53"/>
      <c r="I68" s="54"/>
      <c r="J68" s="10">
        <f>AD72</f>
        <v>0</v>
      </c>
      <c r="K68" s="8" t="s">
        <v>8</v>
      </c>
      <c r="L68" s="9">
        <f>AF72</f>
        <v>1</v>
      </c>
      <c r="M68" s="10">
        <f>AD69</f>
        <v>0</v>
      </c>
      <c r="N68" s="8" t="s">
        <v>8</v>
      </c>
      <c r="O68" s="9">
        <f>AF69</f>
        <v>0</v>
      </c>
      <c r="P68" s="55"/>
      <c r="Q68" s="56"/>
      <c r="R68" s="38"/>
      <c r="S68" s="39"/>
      <c r="T68" s="40"/>
      <c r="U68" s="41"/>
      <c r="V68" s="39"/>
      <c r="W68" s="36"/>
      <c r="Y68" s="14" t="s">
        <v>12</v>
      </c>
      <c r="Z68" s="30" t="str">
        <f>B65</f>
        <v>波崎二</v>
      </c>
      <c r="AA68" s="30"/>
      <c r="AB68" s="30"/>
      <c r="AC68" s="19" t="str">
        <f t="shared" ref="AC68:AC69" si="36">IF(AD68=AF68,"△",IF(AD68&gt;AF68,"○","●"))</f>
        <v>●</v>
      </c>
      <c r="AD68" s="18">
        <v>0</v>
      </c>
      <c r="AE68" s="15" t="s">
        <v>16</v>
      </c>
      <c r="AF68" s="18">
        <v>1</v>
      </c>
      <c r="AG68" s="19" t="str">
        <f t="shared" ref="AG68:AG69" si="37">IF(AD68=AF68,"△",IF(AD68&lt;AF68,"○","●"))</f>
        <v>○</v>
      </c>
      <c r="AH68" s="30" t="str">
        <f>B69</f>
        <v>御所ケ丘</v>
      </c>
      <c r="AI68" s="30"/>
      <c r="AJ68" s="30"/>
    </row>
    <row r="69" spans="1:36" ht="24" customHeight="1" x14ac:dyDescent="0.2">
      <c r="A69" s="62">
        <v>3</v>
      </c>
      <c r="B69" s="43" t="s">
        <v>67</v>
      </c>
      <c r="C69" s="44"/>
      <c r="D69" s="63" t="str">
        <f>IF(OR(D70="",F70=""),"",IF(D70&gt;F70,"○",IF(D70=F70,"△","●")))</f>
        <v>○</v>
      </c>
      <c r="E69" s="64"/>
      <c r="F69" s="65"/>
      <c r="G69" s="63" t="str">
        <f>IF(OR(G70="",I70=""),"",IF(G70&gt;I70,"○",IF(G70=I70,"△","●")))</f>
        <v>○</v>
      </c>
      <c r="H69" s="64"/>
      <c r="I69" s="65"/>
      <c r="J69" s="75"/>
      <c r="K69" s="73"/>
      <c r="L69" s="74"/>
      <c r="M69" s="63" t="str">
        <f>IF(OR(M70="",O70=""),"",IF(M70&gt;O70,"○",IF(M70=O70,"△","●")))</f>
        <v>●</v>
      </c>
      <c r="N69" s="64"/>
      <c r="O69" s="65"/>
      <c r="P69" s="57">
        <f>COUNTIF(D69:O69,"○")</f>
        <v>2</v>
      </c>
      <c r="Q69" s="58">
        <f>COUNTIF(D69:O69,"△")</f>
        <v>0</v>
      </c>
      <c r="R69" s="59">
        <f>COUNTIF(D69:O69,"●")</f>
        <v>1</v>
      </c>
      <c r="S69" s="39">
        <f>P69*3+Q69*1</f>
        <v>6</v>
      </c>
      <c r="T69" s="60">
        <f>SUM(G70,D70,M70)</f>
        <v>2</v>
      </c>
      <c r="U69" s="61">
        <f>SUM(I70,O70,F70)</f>
        <v>1</v>
      </c>
      <c r="V69" s="39">
        <f t="shared" ref="V69" si="38">T69-U69</f>
        <v>1</v>
      </c>
      <c r="W69" s="36">
        <v>2</v>
      </c>
      <c r="Y69" s="14" t="s">
        <v>13</v>
      </c>
      <c r="Z69" s="30" t="str">
        <f>B67</f>
        <v>大　野</v>
      </c>
      <c r="AA69" s="30"/>
      <c r="AB69" s="30"/>
      <c r="AC69" s="19" t="str">
        <f t="shared" si="36"/>
        <v>△</v>
      </c>
      <c r="AD69" s="18">
        <v>0</v>
      </c>
      <c r="AE69" s="15" t="s">
        <v>16</v>
      </c>
      <c r="AF69" s="18">
        <v>0</v>
      </c>
      <c r="AG69" s="19" t="str">
        <f t="shared" si="37"/>
        <v>△</v>
      </c>
      <c r="AH69" s="30" t="str">
        <f>B71</f>
        <v>銚子五</v>
      </c>
      <c r="AI69" s="30"/>
      <c r="AJ69" s="30"/>
    </row>
    <row r="70" spans="1:36" ht="24" customHeight="1" x14ac:dyDescent="0.2">
      <c r="A70" s="62"/>
      <c r="B70" s="43"/>
      <c r="C70" s="44"/>
      <c r="D70" s="6">
        <f>L66</f>
        <v>1</v>
      </c>
      <c r="E70" s="4" t="s">
        <v>8</v>
      </c>
      <c r="F70" s="5">
        <f>J66</f>
        <v>0</v>
      </c>
      <c r="G70" s="3">
        <f>L68</f>
        <v>1</v>
      </c>
      <c r="H70" s="4" t="s">
        <v>8</v>
      </c>
      <c r="I70" s="5">
        <f>J68</f>
        <v>0</v>
      </c>
      <c r="J70" s="75"/>
      <c r="K70" s="73"/>
      <c r="L70" s="74"/>
      <c r="M70" s="3">
        <f>AD66</f>
        <v>0</v>
      </c>
      <c r="N70" s="4" t="s">
        <v>8</v>
      </c>
      <c r="O70" s="5">
        <f>AF66</f>
        <v>1</v>
      </c>
      <c r="P70" s="57"/>
      <c r="Q70" s="58"/>
      <c r="R70" s="59"/>
      <c r="S70" s="39"/>
      <c r="T70" s="60"/>
      <c r="U70" s="61"/>
      <c r="V70" s="39"/>
      <c r="W70" s="36"/>
      <c r="Y70" s="14"/>
      <c r="Z70" s="31"/>
      <c r="AA70" s="31"/>
      <c r="AB70" s="32"/>
      <c r="AC70" s="20"/>
      <c r="AD70" s="21"/>
      <c r="AE70" s="22"/>
      <c r="AF70" s="21"/>
      <c r="AG70" s="20"/>
      <c r="AH70" s="33"/>
      <c r="AI70" s="31"/>
      <c r="AJ70" s="31"/>
    </row>
    <row r="71" spans="1:36" ht="24" customHeight="1" x14ac:dyDescent="0.2">
      <c r="A71" s="42">
        <v>4</v>
      </c>
      <c r="B71" s="43" t="s">
        <v>66</v>
      </c>
      <c r="C71" s="44"/>
      <c r="D71" s="45" t="str">
        <f>IF(OR(D72="",F72=""),"",IF(D72&gt;F72,"○",IF(D72=F72,"△","●")))</f>
        <v>○</v>
      </c>
      <c r="E71" s="46"/>
      <c r="F71" s="47"/>
      <c r="G71" s="48" t="str">
        <f>IF(OR(G72="",I72=""),"",IF(G72&gt;I72,"○",IF(G72=I72,"△","●")))</f>
        <v>△</v>
      </c>
      <c r="H71" s="46"/>
      <c r="I71" s="47"/>
      <c r="J71" s="48" t="str">
        <f>IF(OR(J72="",L72=""),"",IF(J72&gt;L72,"○",IF(J72=L72,"△","●")))</f>
        <v>○</v>
      </c>
      <c r="K71" s="46"/>
      <c r="L71" s="47"/>
      <c r="M71" s="49"/>
      <c r="N71" s="50"/>
      <c r="O71" s="51"/>
      <c r="P71" s="55">
        <f>COUNTIF(D71:O71,"○")</f>
        <v>2</v>
      </c>
      <c r="Q71" s="56">
        <f>COUNTIF(D71:O71,"△")</f>
        <v>1</v>
      </c>
      <c r="R71" s="38">
        <f>COUNTIF(D71:O71,"●")</f>
        <v>0</v>
      </c>
      <c r="S71" s="39">
        <f>P71*3+Q71*1</f>
        <v>7</v>
      </c>
      <c r="T71" s="40">
        <f>SUM(G72,J72,D72)</f>
        <v>2</v>
      </c>
      <c r="U71" s="41">
        <f>SUM(I72,L72,F72)</f>
        <v>0</v>
      </c>
      <c r="V71" s="39">
        <f t="shared" ref="V71" si="39">T71-U71</f>
        <v>2</v>
      </c>
      <c r="W71" s="36">
        <v>1</v>
      </c>
      <c r="Y71" s="14" t="s">
        <v>14</v>
      </c>
      <c r="Z71" s="30" t="str">
        <f>B65</f>
        <v>波崎二</v>
      </c>
      <c r="AA71" s="30"/>
      <c r="AB71" s="30"/>
      <c r="AC71" s="19" t="str">
        <f t="shared" ref="AC71:AC72" si="40">IF(AD71=AF71,"△",IF(AD71&gt;AF71,"○","●"))</f>
        <v>●</v>
      </c>
      <c r="AD71" s="18">
        <v>0</v>
      </c>
      <c r="AE71" s="15" t="s">
        <v>16</v>
      </c>
      <c r="AF71" s="18">
        <v>1</v>
      </c>
      <c r="AG71" s="19" t="str">
        <f t="shared" ref="AG71:AG72" si="41">IF(AD71=AF71,"△",IF(AD71&lt;AF71,"○","●"))</f>
        <v>○</v>
      </c>
      <c r="AH71" s="30" t="str">
        <f>B71</f>
        <v>銚子五</v>
      </c>
      <c r="AI71" s="30"/>
      <c r="AJ71" s="30"/>
    </row>
    <row r="72" spans="1:36" ht="24" customHeight="1" thickBot="1" x14ac:dyDescent="0.25">
      <c r="A72" s="42"/>
      <c r="B72" s="43"/>
      <c r="C72" s="44"/>
      <c r="D72" s="7">
        <f>O66</f>
        <v>1</v>
      </c>
      <c r="E72" s="8" t="s">
        <v>8</v>
      </c>
      <c r="F72" s="11">
        <f>M66</f>
        <v>0</v>
      </c>
      <c r="G72" s="10">
        <f>O68</f>
        <v>0</v>
      </c>
      <c r="H72" s="8" t="s">
        <v>8</v>
      </c>
      <c r="I72" s="9">
        <f>M68</f>
        <v>0</v>
      </c>
      <c r="J72" s="10">
        <f>O70</f>
        <v>1</v>
      </c>
      <c r="K72" s="8" t="s">
        <v>8</v>
      </c>
      <c r="L72" s="9">
        <f>M70</f>
        <v>0</v>
      </c>
      <c r="M72" s="52"/>
      <c r="N72" s="53"/>
      <c r="O72" s="54"/>
      <c r="P72" s="55"/>
      <c r="Q72" s="56"/>
      <c r="R72" s="38"/>
      <c r="S72" s="39"/>
      <c r="T72" s="40"/>
      <c r="U72" s="41"/>
      <c r="V72" s="39"/>
      <c r="W72" s="37"/>
      <c r="Y72" s="14" t="s">
        <v>15</v>
      </c>
      <c r="Z72" s="30" t="str">
        <f>B67</f>
        <v>大　野</v>
      </c>
      <c r="AA72" s="30"/>
      <c r="AB72" s="30"/>
      <c r="AC72" s="19" t="str">
        <f t="shared" si="40"/>
        <v>●</v>
      </c>
      <c r="AD72" s="18">
        <v>0</v>
      </c>
      <c r="AE72" s="15" t="s">
        <v>16</v>
      </c>
      <c r="AF72" s="18">
        <v>1</v>
      </c>
      <c r="AG72" s="19" t="str">
        <f t="shared" si="41"/>
        <v>○</v>
      </c>
      <c r="AH72" s="30" t="str">
        <f>B69</f>
        <v>御所ケ丘</v>
      </c>
      <c r="AI72" s="30"/>
      <c r="AJ72" s="30"/>
    </row>
    <row r="73" spans="1:36" ht="24" customHeight="1" x14ac:dyDescent="0.2"/>
    <row r="74" spans="1:36" ht="24" customHeight="1" thickBot="1" x14ac:dyDescent="0.25">
      <c r="D74" s="29" t="s">
        <v>0</v>
      </c>
      <c r="E74" s="29"/>
      <c r="F74" s="29"/>
      <c r="G74" s="29"/>
      <c r="H74" s="29"/>
      <c r="I74" s="29"/>
      <c r="J74" s="29"/>
      <c r="K74" s="29"/>
      <c r="N74" s="26" t="s">
        <v>40</v>
      </c>
    </row>
    <row r="75" spans="1:36" ht="14.4" x14ac:dyDescent="0.2">
      <c r="A75" s="92"/>
      <c r="B75" s="93"/>
      <c r="C75" s="94"/>
      <c r="D75" s="98">
        <v>1</v>
      </c>
      <c r="E75" s="99"/>
      <c r="F75" s="99"/>
      <c r="G75" s="99">
        <v>2</v>
      </c>
      <c r="H75" s="99"/>
      <c r="I75" s="99"/>
      <c r="J75" s="99">
        <v>3</v>
      </c>
      <c r="K75" s="99"/>
      <c r="L75" s="99"/>
      <c r="M75" s="99">
        <v>4</v>
      </c>
      <c r="N75" s="99"/>
      <c r="O75" s="99"/>
      <c r="P75" s="100" t="s">
        <v>2</v>
      </c>
      <c r="Q75" s="102" t="s">
        <v>3</v>
      </c>
      <c r="R75" s="76" t="s">
        <v>4</v>
      </c>
      <c r="S75" s="78" t="s">
        <v>1</v>
      </c>
      <c r="T75" s="80" t="s">
        <v>5</v>
      </c>
      <c r="U75" s="82" t="s">
        <v>6</v>
      </c>
      <c r="V75" s="78" t="s">
        <v>7</v>
      </c>
      <c r="W75" s="34" t="s">
        <v>9</v>
      </c>
    </row>
    <row r="76" spans="1:36" ht="24" customHeight="1" thickBot="1" x14ac:dyDescent="0.25">
      <c r="A76" s="95"/>
      <c r="B76" s="96"/>
      <c r="C76" s="97"/>
      <c r="D76" s="104" t="str">
        <f>B77</f>
        <v>波崎三</v>
      </c>
      <c r="E76" s="105"/>
      <c r="F76" s="105"/>
      <c r="G76" s="105" t="str">
        <f>B79</f>
        <v>公津の杜</v>
      </c>
      <c r="H76" s="105"/>
      <c r="I76" s="105"/>
      <c r="J76" s="105" t="str">
        <f>B81</f>
        <v>常陸大宮</v>
      </c>
      <c r="K76" s="105"/>
      <c r="L76" s="105"/>
      <c r="M76" s="105" t="str">
        <f>B83</f>
        <v>笛吹石和</v>
      </c>
      <c r="N76" s="105"/>
      <c r="O76" s="105"/>
      <c r="P76" s="101"/>
      <c r="Q76" s="103"/>
      <c r="R76" s="77"/>
      <c r="S76" s="79"/>
      <c r="T76" s="81"/>
      <c r="U76" s="83"/>
      <c r="V76" s="79"/>
      <c r="W76" s="35"/>
      <c r="Y76" s="28" t="s">
        <v>36</v>
      </c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spans="1:36" ht="24" customHeight="1" thickTop="1" x14ac:dyDescent="0.2">
      <c r="A77" s="70">
        <v>1</v>
      </c>
      <c r="B77" s="71" t="s">
        <v>31</v>
      </c>
      <c r="C77" s="72"/>
      <c r="D77" s="73"/>
      <c r="E77" s="73"/>
      <c r="F77" s="74"/>
      <c r="G77" s="63" t="str">
        <f>IF(OR(G78="",I78=""),"",IF(G78&gt;I78,"○",IF(G78=I78,"△","●")))</f>
        <v>○</v>
      </c>
      <c r="H77" s="64"/>
      <c r="I77" s="65"/>
      <c r="J77" s="63" t="str">
        <f>IF(OR(J78="",L78=""),"",IF(J78&gt;L78,"○",IF(J78=L78,"△","●")))</f>
        <v>●</v>
      </c>
      <c r="K77" s="64"/>
      <c r="L77" s="65"/>
      <c r="M77" s="63" t="str">
        <f>IF(OR(M78="",O78=""),"",IF(M78&gt;O78,"○",IF(M78=O78,"△","●")))</f>
        <v>●</v>
      </c>
      <c r="N77" s="64"/>
      <c r="O77" s="65"/>
      <c r="P77" s="66">
        <f>COUNTIF(G77:O77,"○")</f>
        <v>1</v>
      </c>
      <c r="Q77" s="68">
        <f>COUNTIF(G77:O77,"△")</f>
        <v>0</v>
      </c>
      <c r="R77" s="86">
        <f>COUNTIF(G77:O77,"●")</f>
        <v>2</v>
      </c>
      <c r="S77" s="84">
        <f>P77*3+Q77*1</f>
        <v>3</v>
      </c>
      <c r="T77" s="88">
        <f>SUM(G78,J78,M78)</f>
        <v>2</v>
      </c>
      <c r="U77" s="90">
        <f>SUM(I78,L78,O78)</f>
        <v>5</v>
      </c>
      <c r="V77" s="84">
        <f>T77-U77</f>
        <v>-3</v>
      </c>
      <c r="W77" s="36">
        <v>3</v>
      </c>
      <c r="Y77" s="14" t="s">
        <v>10</v>
      </c>
      <c r="Z77" s="30" t="str">
        <f>B77</f>
        <v>波崎三</v>
      </c>
      <c r="AA77" s="30"/>
      <c r="AB77" s="30"/>
      <c r="AC77" s="19" t="str">
        <f>IF(AD77=AF77,"△",IF(AD77&gt;AF77,"○","●"))</f>
        <v>○</v>
      </c>
      <c r="AD77" s="18">
        <v>1</v>
      </c>
      <c r="AE77" s="15" t="s">
        <v>16</v>
      </c>
      <c r="AF77" s="18">
        <v>0</v>
      </c>
      <c r="AG77" s="19" t="str">
        <f>IF(AD77=AF77,"△",IF(AD77&lt;AF77,"○","●"))</f>
        <v>●</v>
      </c>
      <c r="AH77" s="30" t="str">
        <f>B79</f>
        <v>公津の杜</v>
      </c>
      <c r="AI77" s="30"/>
      <c r="AJ77" s="30"/>
    </row>
    <row r="78" spans="1:36" ht="24" customHeight="1" x14ac:dyDescent="0.2">
      <c r="A78" s="62"/>
      <c r="B78" s="43"/>
      <c r="C78" s="44"/>
      <c r="D78" s="73"/>
      <c r="E78" s="73"/>
      <c r="F78" s="74"/>
      <c r="G78" s="3">
        <f>AD77</f>
        <v>1</v>
      </c>
      <c r="H78" s="4" t="s">
        <v>8</v>
      </c>
      <c r="I78" s="5">
        <f>AF77</f>
        <v>0</v>
      </c>
      <c r="J78" s="3">
        <f>AD80</f>
        <v>0</v>
      </c>
      <c r="K78" s="4" t="s">
        <v>8</v>
      </c>
      <c r="L78" s="5">
        <f>AF80</f>
        <v>2</v>
      </c>
      <c r="M78" s="3">
        <f>AD83</f>
        <v>1</v>
      </c>
      <c r="N78" s="4" t="s">
        <v>8</v>
      </c>
      <c r="O78" s="5">
        <f>AF83</f>
        <v>3</v>
      </c>
      <c r="P78" s="67"/>
      <c r="Q78" s="69"/>
      <c r="R78" s="87"/>
      <c r="S78" s="85"/>
      <c r="T78" s="89"/>
      <c r="U78" s="91"/>
      <c r="V78" s="85"/>
      <c r="W78" s="36"/>
      <c r="Y78" s="14" t="s">
        <v>11</v>
      </c>
      <c r="Z78" s="30" t="str">
        <f>B81</f>
        <v>常陸大宮</v>
      </c>
      <c r="AA78" s="30"/>
      <c r="AB78" s="30"/>
      <c r="AC78" s="19" t="str">
        <f>IF(AD78=AF78,"△",IF(AD78&gt;AF78,"○","●"))</f>
        <v>△</v>
      </c>
      <c r="AD78" s="18">
        <v>1</v>
      </c>
      <c r="AE78" s="15" t="s">
        <v>16</v>
      </c>
      <c r="AF78" s="18">
        <v>1</v>
      </c>
      <c r="AG78" s="19" t="str">
        <f>IF(AD78=AF78,"△",IF(AD78&lt;AF78,"○","●"))</f>
        <v>△</v>
      </c>
      <c r="AH78" s="30" t="str">
        <f>B83</f>
        <v>笛吹石和</v>
      </c>
      <c r="AI78" s="30"/>
      <c r="AJ78" s="30"/>
    </row>
    <row r="79" spans="1:36" ht="24" customHeight="1" x14ac:dyDescent="0.2">
      <c r="A79" s="42">
        <v>2</v>
      </c>
      <c r="B79" s="43" t="s">
        <v>68</v>
      </c>
      <c r="C79" s="44"/>
      <c r="D79" s="45" t="str">
        <f>IF(OR(D80="",F80=""),"",IF(D80&gt;F80,"○",IF(D80=F80,"△","●")))</f>
        <v>●</v>
      </c>
      <c r="E79" s="46"/>
      <c r="F79" s="47"/>
      <c r="G79" s="49"/>
      <c r="H79" s="50"/>
      <c r="I79" s="51"/>
      <c r="J79" s="48" t="str">
        <f>IF(OR(J80="",L80=""),"",IF(J80&gt;L80,"○",IF(J80=L80,"△","●")))</f>
        <v>●</v>
      </c>
      <c r="K79" s="46"/>
      <c r="L79" s="47"/>
      <c r="M79" s="48" t="str">
        <f>IF(OR(M80="",O80=""),"",IF(M80&gt;O80,"○",IF(M80=O80,"△","●")))</f>
        <v>●</v>
      </c>
      <c r="N79" s="46"/>
      <c r="O79" s="47"/>
      <c r="P79" s="55">
        <f>COUNTIF(D79:O79,"○")</f>
        <v>0</v>
      </c>
      <c r="Q79" s="56">
        <f>COUNTIF(D79:O79,"△")</f>
        <v>0</v>
      </c>
      <c r="R79" s="38">
        <f>COUNTIF(D79:O79,"●")</f>
        <v>3</v>
      </c>
      <c r="S79" s="39">
        <f>P79*3+Q79*1</f>
        <v>0</v>
      </c>
      <c r="T79" s="40">
        <f>SUM(D80,J80,M80)</f>
        <v>1</v>
      </c>
      <c r="U79" s="41">
        <f>SUM(F80,L80,O80)</f>
        <v>8</v>
      </c>
      <c r="V79" s="39">
        <f t="shared" ref="V79" si="42">T79-U79</f>
        <v>-7</v>
      </c>
      <c r="W79" s="36">
        <v>4</v>
      </c>
      <c r="Y79" s="16"/>
      <c r="Z79" s="31"/>
      <c r="AA79" s="31"/>
      <c r="AB79" s="32"/>
      <c r="AC79" s="20"/>
      <c r="AD79" s="21"/>
      <c r="AE79" s="22"/>
      <c r="AF79" s="21"/>
      <c r="AG79" s="20"/>
      <c r="AH79" s="33"/>
      <c r="AI79" s="31"/>
      <c r="AJ79" s="31"/>
    </row>
    <row r="80" spans="1:36" ht="24" customHeight="1" x14ac:dyDescent="0.2">
      <c r="A80" s="42"/>
      <c r="B80" s="43"/>
      <c r="C80" s="44"/>
      <c r="D80" s="7">
        <f>I78</f>
        <v>0</v>
      </c>
      <c r="E80" s="8" t="s">
        <v>8</v>
      </c>
      <c r="F80" s="9">
        <f>G78</f>
        <v>1</v>
      </c>
      <c r="G80" s="52"/>
      <c r="H80" s="53"/>
      <c r="I80" s="54"/>
      <c r="J80" s="10">
        <f>AD84</f>
        <v>1</v>
      </c>
      <c r="K80" s="8" t="s">
        <v>8</v>
      </c>
      <c r="L80" s="9">
        <f>AF84</f>
        <v>2</v>
      </c>
      <c r="M80" s="10">
        <f>AD81</f>
        <v>0</v>
      </c>
      <c r="N80" s="8" t="s">
        <v>8</v>
      </c>
      <c r="O80" s="9">
        <f>AF81</f>
        <v>5</v>
      </c>
      <c r="P80" s="55"/>
      <c r="Q80" s="56"/>
      <c r="R80" s="38"/>
      <c r="S80" s="39"/>
      <c r="T80" s="40"/>
      <c r="U80" s="41"/>
      <c r="V80" s="39"/>
      <c r="W80" s="36"/>
      <c r="Y80" s="14" t="s">
        <v>12</v>
      </c>
      <c r="Z80" s="30" t="str">
        <f>B77</f>
        <v>波崎三</v>
      </c>
      <c r="AA80" s="30"/>
      <c r="AB80" s="30"/>
      <c r="AC80" s="19">
        <v>0</v>
      </c>
      <c r="AD80" s="18">
        <v>0</v>
      </c>
      <c r="AE80" s="15" t="s">
        <v>16</v>
      </c>
      <c r="AF80" s="18">
        <v>2</v>
      </c>
      <c r="AG80" s="19" t="str">
        <f t="shared" ref="AG80:AG81" si="43">IF(AD80=AF80,"△",IF(AD80&lt;AF80,"○","●"))</f>
        <v>○</v>
      </c>
      <c r="AH80" s="30" t="str">
        <f>B81</f>
        <v>常陸大宮</v>
      </c>
      <c r="AI80" s="30"/>
      <c r="AJ80" s="30"/>
    </row>
    <row r="81" spans="1:36" ht="24" customHeight="1" x14ac:dyDescent="0.2">
      <c r="A81" s="62">
        <v>3</v>
      </c>
      <c r="B81" s="43" t="s">
        <v>69</v>
      </c>
      <c r="C81" s="44"/>
      <c r="D81" s="63" t="str">
        <f>IF(OR(D82="",F82=""),"",IF(D82&gt;F82,"○",IF(D82=F82,"△","●")))</f>
        <v>○</v>
      </c>
      <c r="E81" s="64"/>
      <c r="F81" s="65"/>
      <c r="G81" s="63" t="str">
        <f>IF(OR(G82="",I82=""),"",IF(G82&gt;I82,"○",IF(G82=I82,"△","●")))</f>
        <v>○</v>
      </c>
      <c r="H81" s="64"/>
      <c r="I81" s="65"/>
      <c r="J81" s="75"/>
      <c r="K81" s="73"/>
      <c r="L81" s="74"/>
      <c r="M81" s="63" t="str">
        <f>IF(OR(M82="",O82=""),"",IF(M82&gt;O82,"○",IF(M82=O82,"△","●")))</f>
        <v>△</v>
      </c>
      <c r="N81" s="64"/>
      <c r="O81" s="65"/>
      <c r="P81" s="57">
        <f>COUNTIF(D81:O81,"○")</f>
        <v>2</v>
      </c>
      <c r="Q81" s="58">
        <f>COUNTIF(D81:O81,"△")</f>
        <v>1</v>
      </c>
      <c r="R81" s="59">
        <f>COUNTIF(D81:O81,"●")</f>
        <v>0</v>
      </c>
      <c r="S81" s="39">
        <f>P81*3+Q81*1</f>
        <v>7</v>
      </c>
      <c r="T81" s="60">
        <f>SUM(G82,D82,M82)</f>
        <v>5</v>
      </c>
      <c r="U81" s="61">
        <f>SUM(I82,O82,F82)</f>
        <v>2</v>
      </c>
      <c r="V81" s="39">
        <f t="shared" ref="V81" si="44">T81-U81</f>
        <v>3</v>
      </c>
      <c r="W81" s="36">
        <v>2</v>
      </c>
      <c r="Y81" s="14" t="s">
        <v>13</v>
      </c>
      <c r="Z81" s="30" t="str">
        <f>B79</f>
        <v>公津の杜</v>
      </c>
      <c r="AA81" s="30"/>
      <c r="AB81" s="30"/>
      <c r="AC81" s="19" t="str">
        <f t="shared" ref="AC81" si="45">IF(AD81=AF81,"△",IF(AD81&gt;AF81,"○","●"))</f>
        <v>●</v>
      </c>
      <c r="AD81" s="18">
        <v>0</v>
      </c>
      <c r="AE81" s="15" t="s">
        <v>16</v>
      </c>
      <c r="AF81" s="18">
        <v>5</v>
      </c>
      <c r="AG81" s="19" t="str">
        <f t="shared" si="43"/>
        <v>○</v>
      </c>
      <c r="AH81" s="30" t="str">
        <f>B83</f>
        <v>笛吹石和</v>
      </c>
      <c r="AI81" s="30"/>
      <c r="AJ81" s="30"/>
    </row>
    <row r="82" spans="1:36" ht="24" customHeight="1" x14ac:dyDescent="0.2">
      <c r="A82" s="62"/>
      <c r="B82" s="43"/>
      <c r="C82" s="44"/>
      <c r="D82" s="6">
        <f>L78</f>
        <v>2</v>
      </c>
      <c r="E82" s="4" t="s">
        <v>8</v>
      </c>
      <c r="F82" s="5">
        <f>J78</f>
        <v>0</v>
      </c>
      <c r="G82" s="3">
        <f>L80</f>
        <v>2</v>
      </c>
      <c r="H82" s="4" t="s">
        <v>8</v>
      </c>
      <c r="I82" s="5">
        <f>J80</f>
        <v>1</v>
      </c>
      <c r="J82" s="75"/>
      <c r="K82" s="73"/>
      <c r="L82" s="74"/>
      <c r="M82" s="3">
        <f>AD78</f>
        <v>1</v>
      </c>
      <c r="N82" s="4" t="s">
        <v>8</v>
      </c>
      <c r="O82" s="5">
        <f>AF78</f>
        <v>1</v>
      </c>
      <c r="P82" s="57"/>
      <c r="Q82" s="58"/>
      <c r="R82" s="59"/>
      <c r="S82" s="39"/>
      <c r="T82" s="60"/>
      <c r="U82" s="61"/>
      <c r="V82" s="39"/>
      <c r="W82" s="36"/>
      <c r="Y82" s="14"/>
      <c r="Z82" s="31"/>
      <c r="AA82" s="31"/>
      <c r="AB82" s="32"/>
      <c r="AC82" s="20"/>
      <c r="AD82" s="21"/>
      <c r="AE82" s="22"/>
      <c r="AF82" s="21"/>
      <c r="AG82" s="20"/>
      <c r="AH82" s="33"/>
      <c r="AI82" s="31"/>
      <c r="AJ82" s="31"/>
    </row>
    <row r="83" spans="1:36" ht="24" customHeight="1" x14ac:dyDescent="0.2">
      <c r="A83" s="42">
        <v>4</v>
      </c>
      <c r="B83" s="43" t="s">
        <v>70</v>
      </c>
      <c r="C83" s="44"/>
      <c r="D83" s="45" t="str">
        <f>IF(OR(D84="",F84=""),"",IF(D84&gt;F84,"○",IF(D84=F84,"△","●")))</f>
        <v>○</v>
      </c>
      <c r="E83" s="46"/>
      <c r="F83" s="47"/>
      <c r="G83" s="48" t="str">
        <f>IF(OR(G84="",I84=""),"",IF(G84&gt;I84,"○",IF(G84=I84,"△","●")))</f>
        <v>○</v>
      </c>
      <c r="H83" s="46"/>
      <c r="I83" s="47"/>
      <c r="J83" s="48" t="str">
        <f>IF(OR(J84="",L84=""),"",IF(J84&gt;L84,"○",IF(J84=L84,"△","●")))</f>
        <v>△</v>
      </c>
      <c r="K83" s="46"/>
      <c r="L83" s="47"/>
      <c r="M83" s="49"/>
      <c r="N83" s="50"/>
      <c r="O83" s="51"/>
      <c r="P83" s="55">
        <f>COUNTIF(D83:O83,"○")</f>
        <v>2</v>
      </c>
      <c r="Q83" s="56">
        <f>COUNTIF(D83:O83,"△")</f>
        <v>1</v>
      </c>
      <c r="R83" s="38">
        <f>COUNTIF(D83:O83,"●")</f>
        <v>0</v>
      </c>
      <c r="S83" s="39">
        <f>P83*3+Q83*1</f>
        <v>7</v>
      </c>
      <c r="T83" s="40">
        <f>SUM(G84,J84,D84)</f>
        <v>9</v>
      </c>
      <c r="U83" s="41">
        <f>SUM(I84,L84,F84)</f>
        <v>2</v>
      </c>
      <c r="V83" s="39">
        <f t="shared" ref="V83" si="46">T83-U83</f>
        <v>7</v>
      </c>
      <c r="W83" s="36">
        <v>1</v>
      </c>
      <c r="Y83" s="14" t="s">
        <v>14</v>
      </c>
      <c r="Z83" s="30" t="str">
        <f>B77</f>
        <v>波崎三</v>
      </c>
      <c r="AA83" s="30"/>
      <c r="AB83" s="30"/>
      <c r="AC83" s="19" t="str">
        <f t="shared" ref="AC83:AC84" si="47">IF(AD83=AF83,"△",IF(AD83&gt;AF83,"○","●"))</f>
        <v>●</v>
      </c>
      <c r="AD83" s="18">
        <v>1</v>
      </c>
      <c r="AE83" s="15" t="s">
        <v>16</v>
      </c>
      <c r="AF83" s="18">
        <v>3</v>
      </c>
      <c r="AG83" s="19" t="str">
        <f t="shared" ref="AG83:AG84" si="48">IF(AD83=AF83,"△",IF(AD83&lt;AF83,"○","●"))</f>
        <v>○</v>
      </c>
      <c r="AH83" s="30" t="str">
        <f>B83</f>
        <v>笛吹石和</v>
      </c>
      <c r="AI83" s="30"/>
      <c r="AJ83" s="30"/>
    </row>
    <row r="84" spans="1:36" ht="24" customHeight="1" thickBot="1" x14ac:dyDescent="0.25">
      <c r="A84" s="42"/>
      <c r="B84" s="43"/>
      <c r="C84" s="44"/>
      <c r="D84" s="7">
        <f>O78</f>
        <v>3</v>
      </c>
      <c r="E84" s="8" t="s">
        <v>8</v>
      </c>
      <c r="F84" s="11">
        <f>M78</f>
        <v>1</v>
      </c>
      <c r="G84" s="10">
        <f>O80</f>
        <v>5</v>
      </c>
      <c r="H84" s="8" t="s">
        <v>8</v>
      </c>
      <c r="I84" s="9">
        <f>M80</f>
        <v>0</v>
      </c>
      <c r="J84" s="10">
        <f>O82</f>
        <v>1</v>
      </c>
      <c r="K84" s="8" t="s">
        <v>8</v>
      </c>
      <c r="L84" s="9">
        <f>M82</f>
        <v>1</v>
      </c>
      <c r="M84" s="52"/>
      <c r="N84" s="53"/>
      <c r="O84" s="54"/>
      <c r="P84" s="55"/>
      <c r="Q84" s="56"/>
      <c r="R84" s="38"/>
      <c r="S84" s="39"/>
      <c r="T84" s="40"/>
      <c r="U84" s="41"/>
      <c r="V84" s="39"/>
      <c r="W84" s="37"/>
      <c r="Y84" s="14" t="s">
        <v>15</v>
      </c>
      <c r="Z84" s="30" t="str">
        <f>B79</f>
        <v>公津の杜</v>
      </c>
      <c r="AA84" s="30"/>
      <c r="AB84" s="30"/>
      <c r="AC84" s="19" t="str">
        <f t="shared" si="47"/>
        <v>●</v>
      </c>
      <c r="AD84" s="18">
        <v>1</v>
      </c>
      <c r="AE84" s="15" t="s">
        <v>16</v>
      </c>
      <c r="AF84" s="18">
        <v>2</v>
      </c>
      <c r="AG84" s="19" t="str">
        <f t="shared" si="48"/>
        <v>○</v>
      </c>
      <c r="AH84" s="30" t="str">
        <f>B81</f>
        <v>常陸大宮</v>
      </c>
      <c r="AI84" s="30"/>
      <c r="AJ84" s="30"/>
    </row>
    <row r="85" spans="1:36" ht="24" customHeight="1" x14ac:dyDescent="0.2"/>
    <row r="86" spans="1:36" ht="24" customHeight="1" thickBot="1" x14ac:dyDescent="0.25">
      <c r="D86" s="29" t="s">
        <v>0</v>
      </c>
      <c r="E86" s="29"/>
      <c r="F86" s="29"/>
      <c r="G86" s="29"/>
      <c r="H86" s="29"/>
      <c r="I86" s="29"/>
      <c r="J86" s="29"/>
      <c r="K86" s="29"/>
      <c r="N86" s="26" t="s">
        <v>41</v>
      </c>
    </row>
    <row r="87" spans="1:36" ht="14.4" x14ac:dyDescent="0.2">
      <c r="A87" s="92"/>
      <c r="B87" s="93"/>
      <c r="C87" s="94"/>
      <c r="D87" s="98">
        <v>1</v>
      </c>
      <c r="E87" s="99"/>
      <c r="F87" s="99"/>
      <c r="G87" s="99">
        <v>2</v>
      </c>
      <c r="H87" s="99"/>
      <c r="I87" s="99"/>
      <c r="J87" s="99">
        <v>3</v>
      </c>
      <c r="K87" s="99"/>
      <c r="L87" s="99"/>
      <c r="M87" s="99">
        <v>4</v>
      </c>
      <c r="N87" s="99"/>
      <c r="O87" s="99"/>
      <c r="P87" s="100" t="s">
        <v>2</v>
      </c>
      <c r="Q87" s="102" t="s">
        <v>3</v>
      </c>
      <c r="R87" s="76" t="s">
        <v>4</v>
      </c>
      <c r="S87" s="78" t="s">
        <v>1</v>
      </c>
      <c r="T87" s="80" t="s">
        <v>5</v>
      </c>
      <c r="U87" s="82" t="s">
        <v>6</v>
      </c>
      <c r="V87" s="78" t="s">
        <v>7</v>
      </c>
      <c r="W87" s="34" t="s">
        <v>9</v>
      </c>
    </row>
    <row r="88" spans="1:36" ht="24" customHeight="1" thickBot="1" x14ac:dyDescent="0.25">
      <c r="A88" s="95"/>
      <c r="B88" s="96"/>
      <c r="C88" s="97"/>
      <c r="D88" s="104" t="str">
        <f>B89</f>
        <v>波崎四</v>
      </c>
      <c r="E88" s="105"/>
      <c r="F88" s="105"/>
      <c r="G88" s="105" t="str">
        <f>B91</f>
        <v>平　井</v>
      </c>
      <c r="H88" s="105"/>
      <c r="I88" s="105"/>
      <c r="J88" s="105" t="str">
        <f>B93</f>
        <v>笛吹一宮</v>
      </c>
      <c r="K88" s="105"/>
      <c r="L88" s="105"/>
      <c r="M88" s="105" t="str">
        <f>B95</f>
        <v>東海大菅生</v>
      </c>
      <c r="N88" s="105"/>
      <c r="O88" s="105"/>
      <c r="P88" s="101"/>
      <c r="Q88" s="103"/>
      <c r="R88" s="77"/>
      <c r="S88" s="79"/>
      <c r="T88" s="81"/>
      <c r="U88" s="83"/>
      <c r="V88" s="79"/>
      <c r="W88" s="35"/>
      <c r="Y88" s="28" t="s">
        <v>37</v>
      </c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</row>
    <row r="89" spans="1:36" ht="24" customHeight="1" thickTop="1" x14ac:dyDescent="0.2">
      <c r="A89" s="70">
        <v>1</v>
      </c>
      <c r="B89" s="71" t="s">
        <v>20</v>
      </c>
      <c r="C89" s="72"/>
      <c r="D89" s="73"/>
      <c r="E89" s="73"/>
      <c r="F89" s="74"/>
      <c r="G89" s="63" t="str">
        <f>IF(OR(G90="",I90=""),"",IF(G90&gt;I90,"○",IF(G90=I90,"△","●")))</f>
        <v>△</v>
      </c>
      <c r="H89" s="64"/>
      <c r="I89" s="65"/>
      <c r="J89" s="63" t="str">
        <f>IF(OR(J90="",L90=""),"",IF(J90&gt;L90,"○",IF(J90=L90,"△","●")))</f>
        <v>○</v>
      </c>
      <c r="K89" s="64"/>
      <c r="L89" s="65"/>
      <c r="M89" s="63" t="str">
        <f>IF(OR(M90="",O90=""),"",IF(M90&gt;O90,"○",IF(M90=O90,"△","●")))</f>
        <v>○</v>
      </c>
      <c r="N89" s="64"/>
      <c r="O89" s="65"/>
      <c r="P89" s="66">
        <f>COUNTIF(G89:O89,"○")</f>
        <v>2</v>
      </c>
      <c r="Q89" s="68">
        <f>COUNTIF(G89:O89,"△")</f>
        <v>1</v>
      </c>
      <c r="R89" s="86">
        <f>COUNTIF(G89:O89,"●")</f>
        <v>0</v>
      </c>
      <c r="S89" s="84">
        <f>P89*3+Q89*1</f>
        <v>7</v>
      </c>
      <c r="T89" s="88">
        <f>SUM(G90,J90,M90)</f>
        <v>6</v>
      </c>
      <c r="U89" s="90">
        <f>SUM(I90,L90,O90)</f>
        <v>1</v>
      </c>
      <c r="V89" s="84">
        <f>T89-U89</f>
        <v>5</v>
      </c>
      <c r="W89" s="36">
        <v>1</v>
      </c>
      <c r="Y89" s="14" t="s">
        <v>10</v>
      </c>
      <c r="Z89" s="30" t="str">
        <f>B89</f>
        <v>波崎四</v>
      </c>
      <c r="AA89" s="30"/>
      <c r="AB89" s="30"/>
      <c r="AC89" s="19" t="str">
        <f>IF(AD89=AF89,"△",IF(AD89&gt;AF89,"○","●"))</f>
        <v>△</v>
      </c>
      <c r="AD89" s="18">
        <v>1</v>
      </c>
      <c r="AE89" s="15" t="s">
        <v>16</v>
      </c>
      <c r="AF89" s="18">
        <v>1</v>
      </c>
      <c r="AG89" s="19" t="str">
        <f>IF(AD89=AF89,"△",IF(AD89&lt;AF89,"○","●"))</f>
        <v>△</v>
      </c>
      <c r="AH89" s="30" t="str">
        <f>B91</f>
        <v>平　井</v>
      </c>
      <c r="AI89" s="30"/>
      <c r="AJ89" s="30"/>
    </row>
    <row r="90" spans="1:36" ht="24" customHeight="1" x14ac:dyDescent="0.2">
      <c r="A90" s="62"/>
      <c r="B90" s="43"/>
      <c r="C90" s="44"/>
      <c r="D90" s="73"/>
      <c r="E90" s="73"/>
      <c r="F90" s="74"/>
      <c r="G90" s="3">
        <f>AD89</f>
        <v>1</v>
      </c>
      <c r="H90" s="4" t="s">
        <v>8</v>
      </c>
      <c r="I90" s="5">
        <f>AF89</f>
        <v>1</v>
      </c>
      <c r="J90" s="3">
        <f>AD92</f>
        <v>2</v>
      </c>
      <c r="K90" s="4" t="s">
        <v>8</v>
      </c>
      <c r="L90" s="5">
        <f>AF92</f>
        <v>0</v>
      </c>
      <c r="M90" s="3">
        <f>AD95</f>
        <v>3</v>
      </c>
      <c r="N90" s="4" t="s">
        <v>8</v>
      </c>
      <c r="O90" s="5">
        <f>AF95</f>
        <v>0</v>
      </c>
      <c r="P90" s="67"/>
      <c r="Q90" s="69"/>
      <c r="R90" s="87"/>
      <c r="S90" s="85"/>
      <c r="T90" s="89"/>
      <c r="U90" s="91"/>
      <c r="V90" s="85"/>
      <c r="W90" s="36"/>
      <c r="Y90" s="14" t="s">
        <v>11</v>
      </c>
      <c r="Z90" s="30" t="str">
        <f>B93</f>
        <v>笛吹一宮</v>
      </c>
      <c r="AA90" s="30"/>
      <c r="AB90" s="30"/>
      <c r="AC90" s="19" t="str">
        <f>IF(AD90=AF90,"△",IF(AD90&gt;AF90,"○","●"))</f>
        <v>●</v>
      </c>
      <c r="AD90" s="18">
        <v>0</v>
      </c>
      <c r="AE90" s="15" t="s">
        <v>16</v>
      </c>
      <c r="AF90" s="18">
        <v>3</v>
      </c>
      <c r="AG90" s="19" t="str">
        <f>IF(AD90=AF90,"△",IF(AD90&lt;AF90,"○","●"))</f>
        <v>○</v>
      </c>
      <c r="AH90" s="30" t="str">
        <f>B95</f>
        <v>東海大菅生</v>
      </c>
      <c r="AI90" s="30"/>
      <c r="AJ90" s="30"/>
    </row>
    <row r="91" spans="1:36" ht="24" customHeight="1" x14ac:dyDescent="0.2">
      <c r="A91" s="42">
        <v>2</v>
      </c>
      <c r="B91" s="43" t="s">
        <v>71</v>
      </c>
      <c r="C91" s="44"/>
      <c r="D91" s="45" t="str">
        <f>IF(OR(D92="",F92=""),"",IF(D92&gt;F92,"○",IF(D92=F92,"△","●")))</f>
        <v>△</v>
      </c>
      <c r="E91" s="46"/>
      <c r="F91" s="47"/>
      <c r="G91" s="49"/>
      <c r="H91" s="50"/>
      <c r="I91" s="51"/>
      <c r="J91" s="48" t="str">
        <f>IF(OR(J92="",L92=""),"",IF(J92&gt;L92,"○",IF(J92=L92,"△","●")))</f>
        <v>●</v>
      </c>
      <c r="K91" s="46"/>
      <c r="L91" s="47"/>
      <c r="M91" s="48" t="str">
        <f>IF(OR(M92="",O92=""),"",IF(M92&gt;O92,"○",IF(M92=O92,"△","●")))</f>
        <v>●</v>
      </c>
      <c r="N91" s="46"/>
      <c r="O91" s="47"/>
      <c r="P91" s="55">
        <f>COUNTIF(D91:O91,"○")</f>
        <v>0</v>
      </c>
      <c r="Q91" s="56">
        <f>COUNTIF(D91:O91,"△")</f>
        <v>1</v>
      </c>
      <c r="R91" s="38">
        <f>COUNTIF(D91:O91,"●")</f>
        <v>2</v>
      </c>
      <c r="S91" s="39">
        <f>P91*3+Q91*1</f>
        <v>1</v>
      </c>
      <c r="T91" s="40">
        <f>SUM(D92,J92,M92)</f>
        <v>3</v>
      </c>
      <c r="U91" s="41">
        <f>SUM(F92,L92,O92)</f>
        <v>6</v>
      </c>
      <c r="V91" s="39">
        <f t="shared" ref="V91" si="49">T91-U91</f>
        <v>-3</v>
      </c>
      <c r="W91" s="36">
        <v>4</v>
      </c>
      <c r="Y91" s="16"/>
      <c r="Z91" s="31"/>
      <c r="AA91" s="31"/>
      <c r="AB91" s="32"/>
      <c r="AC91" s="20"/>
      <c r="AD91" s="21"/>
      <c r="AE91" s="22"/>
      <c r="AF91" s="21"/>
      <c r="AG91" s="20"/>
      <c r="AH91" s="33"/>
      <c r="AI91" s="31"/>
      <c r="AJ91" s="31"/>
    </row>
    <row r="92" spans="1:36" ht="24" customHeight="1" x14ac:dyDescent="0.2">
      <c r="A92" s="42"/>
      <c r="B92" s="43"/>
      <c r="C92" s="44"/>
      <c r="D92" s="7">
        <f>I90</f>
        <v>1</v>
      </c>
      <c r="E92" s="8" t="s">
        <v>8</v>
      </c>
      <c r="F92" s="9">
        <f>G90</f>
        <v>1</v>
      </c>
      <c r="G92" s="52"/>
      <c r="H92" s="53"/>
      <c r="I92" s="54"/>
      <c r="J92" s="10">
        <f>AD96</f>
        <v>1</v>
      </c>
      <c r="K92" s="8" t="s">
        <v>8</v>
      </c>
      <c r="L92" s="9">
        <f>AF96</f>
        <v>3</v>
      </c>
      <c r="M92" s="10">
        <f>AD93</f>
        <v>1</v>
      </c>
      <c r="N92" s="8" t="s">
        <v>8</v>
      </c>
      <c r="O92" s="9">
        <f>AF93</f>
        <v>2</v>
      </c>
      <c r="P92" s="55"/>
      <c r="Q92" s="56"/>
      <c r="R92" s="38"/>
      <c r="S92" s="39"/>
      <c r="T92" s="40"/>
      <c r="U92" s="41"/>
      <c r="V92" s="39"/>
      <c r="W92" s="36"/>
      <c r="Y92" s="14" t="s">
        <v>12</v>
      </c>
      <c r="Z92" s="30" t="str">
        <f>B89</f>
        <v>波崎四</v>
      </c>
      <c r="AA92" s="30"/>
      <c r="AB92" s="30"/>
      <c r="AC92" s="19" t="str">
        <f t="shared" ref="AC92:AC93" si="50">IF(AD92=AF92,"△",IF(AD92&gt;AF92,"○","●"))</f>
        <v>○</v>
      </c>
      <c r="AD92" s="18">
        <v>2</v>
      </c>
      <c r="AE92" s="15" t="s">
        <v>16</v>
      </c>
      <c r="AF92" s="18">
        <v>0</v>
      </c>
      <c r="AG92" s="19" t="str">
        <f t="shared" ref="AG92:AG93" si="51">IF(AD92=AF92,"△",IF(AD92&lt;AF92,"○","●"))</f>
        <v>●</v>
      </c>
      <c r="AH92" s="30" t="str">
        <f>B93</f>
        <v>笛吹一宮</v>
      </c>
      <c r="AI92" s="30"/>
      <c r="AJ92" s="30"/>
    </row>
    <row r="93" spans="1:36" ht="24" customHeight="1" x14ac:dyDescent="0.2">
      <c r="A93" s="62">
        <v>3</v>
      </c>
      <c r="B93" s="43" t="s">
        <v>72</v>
      </c>
      <c r="C93" s="44"/>
      <c r="D93" s="63" t="str">
        <f>IF(OR(D94="",F94=""),"",IF(D94&gt;F94,"○",IF(D94=F94,"△","●")))</f>
        <v>●</v>
      </c>
      <c r="E93" s="64"/>
      <c r="F93" s="65"/>
      <c r="G93" s="63" t="str">
        <f>IF(OR(G94="",I94=""),"",IF(G94&gt;I94,"○",IF(G94=I94,"△","●")))</f>
        <v>○</v>
      </c>
      <c r="H93" s="64"/>
      <c r="I93" s="65"/>
      <c r="J93" s="75"/>
      <c r="K93" s="73"/>
      <c r="L93" s="74"/>
      <c r="M93" s="63" t="str">
        <f>IF(OR(M94="",O94=""),"",IF(M94&gt;O94,"○",IF(M94=O94,"△","●")))</f>
        <v>●</v>
      </c>
      <c r="N93" s="64"/>
      <c r="O93" s="65"/>
      <c r="P93" s="57">
        <f>COUNTIF(D93:O93,"○")</f>
        <v>1</v>
      </c>
      <c r="Q93" s="58">
        <f>COUNTIF(D93:O93,"△")</f>
        <v>0</v>
      </c>
      <c r="R93" s="59">
        <f>COUNTIF(D93:O93,"●")</f>
        <v>2</v>
      </c>
      <c r="S93" s="39">
        <f>P93*3+Q93*1</f>
        <v>3</v>
      </c>
      <c r="T93" s="60">
        <f>SUM(G94,D94,M94)</f>
        <v>3</v>
      </c>
      <c r="U93" s="61">
        <f>SUM(I94,O94,F94)</f>
        <v>6</v>
      </c>
      <c r="V93" s="39">
        <f t="shared" ref="V93" si="52">T93-U93</f>
        <v>-3</v>
      </c>
      <c r="W93" s="36">
        <v>3</v>
      </c>
      <c r="Y93" s="14" t="s">
        <v>13</v>
      </c>
      <c r="Z93" s="30" t="str">
        <f>B91</f>
        <v>平　井</v>
      </c>
      <c r="AA93" s="30"/>
      <c r="AB93" s="30"/>
      <c r="AC93" s="19" t="str">
        <f t="shared" si="50"/>
        <v>●</v>
      </c>
      <c r="AD93" s="18">
        <v>1</v>
      </c>
      <c r="AE93" s="15" t="s">
        <v>16</v>
      </c>
      <c r="AF93" s="18">
        <v>2</v>
      </c>
      <c r="AG93" s="19" t="str">
        <f t="shared" si="51"/>
        <v>○</v>
      </c>
      <c r="AH93" s="30" t="str">
        <f>B95</f>
        <v>東海大菅生</v>
      </c>
      <c r="AI93" s="30"/>
      <c r="AJ93" s="30"/>
    </row>
    <row r="94" spans="1:36" ht="24" customHeight="1" x14ac:dyDescent="0.2">
      <c r="A94" s="62"/>
      <c r="B94" s="43"/>
      <c r="C94" s="44"/>
      <c r="D94" s="6">
        <f>L90</f>
        <v>0</v>
      </c>
      <c r="E94" s="4" t="s">
        <v>8</v>
      </c>
      <c r="F94" s="5">
        <f>J90</f>
        <v>2</v>
      </c>
      <c r="G94" s="3">
        <f>L92</f>
        <v>3</v>
      </c>
      <c r="H94" s="4" t="s">
        <v>8</v>
      </c>
      <c r="I94" s="5">
        <f>J92</f>
        <v>1</v>
      </c>
      <c r="J94" s="75"/>
      <c r="K94" s="73"/>
      <c r="L94" s="74"/>
      <c r="M94" s="3">
        <f>AD90</f>
        <v>0</v>
      </c>
      <c r="N94" s="4" t="s">
        <v>8</v>
      </c>
      <c r="O94" s="5">
        <f>AF90</f>
        <v>3</v>
      </c>
      <c r="P94" s="57"/>
      <c r="Q94" s="58"/>
      <c r="R94" s="59"/>
      <c r="S94" s="39"/>
      <c r="T94" s="60"/>
      <c r="U94" s="61"/>
      <c r="V94" s="39"/>
      <c r="W94" s="36"/>
      <c r="Y94" s="14"/>
      <c r="Z94" s="31"/>
      <c r="AA94" s="31"/>
      <c r="AB94" s="32"/>
      <c r="AC94" s="20"/>
      <c r="AD94" s="21"/>
      <c r="AE94" s="22"/>
      <c r="AF94" s="21"/>
      <c r="AG94" s="20"/>
      <c r="AH94" s="33"/>
      <c r="AI94" s="31"/>
      <c r="AJ94" s="31"/>
    </row>
    <row r="95" spans="1:36" ht="24" customHeight="1" x14ac:dyDescent="0.2">
      <c r="A95" s="42">
        <v>4</v>
      </c>
      <c r="B95" s="43" t="s">
        <v>73</v>
      </c>
      <c r="C95" s="44"/>
      <c r="D95" s="45" t="str">
        <f>IF(OR(D96="",F96=""),"",IF(D96&gt;F96,"○",IF(D96=F96,"△","●")))</f>
        <v>●</v>
      </c>
      <c r="E95" s="46"/>
      <c r="F95" s="47"/>
      <c r="G95" s="48" t="str">
        <f>IF(OR(G96="",I96=""),"",IF(G96&gt;I96,"○",IF(G96=I96,"△","●")))</f>
        <v>○</v>
      </c>
      <c r="H95" s="46"/>
      <c r="I95" s="47"/>
      <c r="J95" s="48" t="str">
        <f>IF(OR(J96="",L96=""),"",IF(J96&gt;L96,"○",IF(J96=L96,"△","●")))</f>
        <v>○</v>
      </c>
      <c r="K95" s="46"/>
      <c r="L95" s="47"/>
      <c r="M95" s="49"/>
      <c r="N95" s="50"/>
      <c r="O95" s="51"/>
      <c r="P95" s="55">
        <f>COUNTIF(D95:O95,"○")</f>
        <v>2</v>
      </c>
      <c r="Q95" s="56">
        <f>COUNTIF(D95:O95,"△")</f>
        <v>0</v>
      </c>
      <c r="R95" s="38">
        <f>COUNTIF(D95:O95,"●")</f>
        <v>1</v>
      </c>
      <c r="S95" s="39">
        <f>P95*3+Q95*1</f>
        <v>6</v>
      </c>
      <c r="T95" s="40">
        <f>SUM(G96,J96,D96)</f>
        <v>5</v>
      </c>
      <c r="U95" s="41">
        <f>SUM(I96,L96,F96)</f>
        <v>4</v>
      </c>
      <c r="V95" s="39">
        <f t="shared" ref="V95" si="53">T95-U95</f>
        <v>1</v>
      </c>
      <c r="W95" s="36">
        <v>2</v>
      </c>
      <c r="Y95" s="14" t="s">
        <v>14</v>
      </c>
      <c r="Z95" s="30" t="str">
        <f>B89</f>
        <v>波崎四</v>
      </c>
      <c r="AA95" s="30"/>
      <c r="AB95" s="30"/>
      <c r="AC95" s="19" t="str">
        <f t="shared" ref="AC95:AC96" si="54">IF(AD95=AF95,"△",IF(AD95&gt;AF95,"○","●"))</f>
        <v>○</v>
      </c>
      <c r="AD95" s="18">
        <v>3</v>
      </c>
      <c r="AE95" s="15" t="s">
        <v>16</v>
      </c>
      <c r="AF95" s="18">
        <v>0</v>
      </c>
      <c r="AG95" s="19" t="str">
        <f t="shared" ref="AG95:AG96" si="55">IF(AD95=AF95,"△",IF(AD95&lt;AF95,"○","●"))</f>
        <v>●</v>
      </c>
      <c r="AH95" s="30" t="str">
        <f>B95</f>
        <v>東海大菅生</v>
      </c>
      <c r="AI95" s="30"/>
      <c r="AJ95" s="30"/>
    </row>
    <row r="96" spans="1:36" ht="24" customHeight="1" thickBot="1" x14ac:dyDescent="0.25">
      <c r="A96" s="42"/>
      <c r="B96" s="43"/>
      <c r="C96" s="44"/>
      <c r="D96" s="7">
        <f>O90</f>
        <v>0</v>
      </c>
      <c r="E96" s="8" t="s">
        <v>8</v>
      </c>
      <c r="F96" s="11">
        <f>M90</f>
        <v>3</v>
      </c>
      <c r="G96" s="10">
        <f>O92</f>
        <v>2</v>
      </c>
      <c r="H96" s="8" t="s">
        <v>8</v>
      </c>
      <c r="I96" s="9">
        <f>M92</f>
        <v>1</v>
      </c>
      <c r="J96" s="10">
        <f>O94</f>
        <v>3</v>
      </c>
      <c r="K96" s="8" t="s">
        <v>8</v>
      </c>
      <c r="L96" s="9">
        <f>M94</f>
        <v>0</v>
      </c>
      <c r="M96" s="52"/>
      <c r="N96" s="53"/>
      <c r="O96" s="54"/>
      <c r="P96" s="55"/>
      <c r="Q96" s="56"/>
      <c r="R96" s="38"/>
      <c r="S96" s="39"/>
      <c r="T96" s="40"/>
      <c r="U96" s="41"/>
      <c r="V96" s="39"/>
      <c r="W96" s="37"/>
      <c r="Y96" s="14" t="s">
        <v>15</v>
      </c>
      <c r="Z96" s="30" t="str">
        <f>B91</f>
        <v>平　井</v>
      </c>
      <c r="AA96" s="30"/>
      <c r="AB96" s="30"/>
      <c r="AC96" s="19" t="str">
        <f t="shared" si="54"/>
        <v>●</v>
      </c>
      <c r="AD96" s="18">
        <v>1</v>
      </c>
      <c r="AE96" s="15" t="s">
        <v>16</v>
      </c>
      <c r="AF96" s="18">
        <v>3</v>
      </c>
      <c r="AG96" s="19" t="str">
        <f t="shared" si="55"/>
        <v>○</v>
      </c>
      <c r="AH96" s="30" t="str">
        <f>B93</f>
        <v>笛吹一宮</v>
      </c>
      <c r="AI96" s="30"/>
      <c r="AJ96" s="30"/>
    </row>
  </sheetData>
  <mergeCells count="729">
    <mergeCell ref="R3:R4"/>
    <mergeCell ref="S3:S4"/>
    <mergeCell ref="T3:T4"/>
    <mergeCell ref="U3:U4"/>
    <mergeCell ref="V3:V4"/>
    <mergeCell ref="P3:P4"/>
    <mergeCell ref="W3:W4"/>
    <mergeCell ref="D2:K2"/>
    <mergeCell ref="A3:C4"/>
    <mergeCell ref="D3:F3"/>
    <mergeCell ref="G3:I3"/>
    <mergeCell ref="J3:L3"/>
    <mergeCell ref="M3:O3"/>
    <mergeCell ref="B5:C6"/>
    <mergeCell ref="D5:F6"/>
    <mergeCell ref="G5:I5"/>
    <mergeCell ref="J5:L5"/>
    <mergeCell ref="D4:F4"/>
    <mergeCell ref="G4:I4"/>
    <mergeCell ref="J4:L4"/>
    <mergeCell ref="M4:O4"/>
    <mergeCell ref="Q3:Q4"/>
    <mergeCell ref="W7:W8"/>
    <mergeCell ref="Z7:AB7"/>
    <mergeCell ref="Z8:AB8"/>
    <mergeCell ref="AH8:AJ8"/>
    <mergeCell ref="AH7:AJ7"/>
    <mergeCell ref="V5:V6"/>
    <mergeCell ref="A7:A8"/>
    <mergeCell ref="B7:C8"/>
    <mergeCell ref="D7:F7"/>
    <mergeCell ref="G7:I8"/>
    <mergeCell ref="J7:L7"/>
    <mergeCell ref="M7:O7"/>
    <mergeCell ref="P5:P6"/>
    <mergeCell ref="Q5:Q6"/>
    <mergeCell ref="R5:R6"/>
    <mergeCell ref="S5:S6"/>
    <mergeCell ref="T5:T6"/>
    <mergeCell ref="U5:U6"/>
    <mergeCell ref="AH5:AJ5"/>
    <mergeCell ref="Z5:AB5"/>
    <mergeCell ref="Z6:AB6"/>
    <mergeCell ref="AH6:AJ6"/>
    <mergeCell ref="M5:O5"/>
    <mergeCell ref="A5:A6"/>
    <mergeCell ref="S7:S8"/>
    <mergeCell ref="T7:T8"/>
    <mergeCell ref="U7:U8"/>
    <mergeCell ref="V7:V8"/>
    <mergeCell ref="A9:A10"/>
    <mergeCell ref="B9:C10"/>
    <mergeCell ref="D9:F9"/>
    <mergeCell ref="G9:I9"/>
    <mergeCell ref="J9:L10"/>
    <mergeCell ref="P7:P8"/>
    <mergeCell ref="Q7:Q8"/>
    <mergeCell ref="R7:R8"/>
    <mergeCell ref="Z11:AB11"/>
    <mergeCell ref="Z12:AB12"/>
    <mergeCell ref="AH12:AJ12"/>
    <mergeCell ref="AH11:AJ11"/>
    <mergeCell ref="V9:V10"/>
    <mergeCell ref="A11:A12"/>
    <mergeCell ref="B11:C12"/>
    <mergeCell ref="D11:F11"/>
    <mergeCell ref="G11:I11"/>
    <mergeCell ref="J11:L11"/>
    <mergeCell ref="M11:O12"/>
    <mergeCell ref="P9:P10"/>
    <mergeCell ref="Q9:Q10"/>
    <mergeCell ref="R9:R10"/>
    <mergeCell ref="S9:S10"/>
    <mergeCell ref="T9:T10"/>
    <mergeCell ref="U9:U10"/>
    <mergeCell ref="AH9:AJ9"/>
    <mergeCell ref="W9:W10"/>
    <mergeCell ref="Z9:AB9"/>
    <mergeCell ref="Z10:AB10"/>
    <mergeCell ref="AH10:AJ10"/>
    <mergeCell ref="M9:O9"/>
    <mergeCell ref="S11:S12"/>
    <mergeCell ref="T11:T12"/>
    <mergeCell ref="U11:U12"/>
    <mergeCell ref="V11:V12"/>
    <mergeCell ref="P11:P12"/>
    <mergeCell ref="Q11:Q12"/>
    <mergeCell ref="R11:R12"/>
    <mergeCell ref="W11:W12"/>
    <mergeCell ref="T15:T16"/>
    <mergeCell ref="U15:U16"/>
    <mergeCell ref="V15:V16"/>
    <mergeCell ref="W19:W20"/>
    <mergeCell ref="V19:V20"/>
    <mergeCell ref="A15:C16"/>
    <mergeCell ref="D16:F16"/>
    <mergeCell ref="G16:I16"/>
    <mergeCell ref="J16:L16"/>
    <mergeCell ref="M16:O16"/>
    <mergeCell ref="D17:F18"/>
    <mergeCell ref="W15:W16"/>
    <mergeCell ref="D15:F15"/>
    <mergeCell ref="G15:I15"/>
    <mergeCell ref="J15:L15"/>
    <mergeCell ref="M15:O15"/>
    <mergeCell ref="U19:U20"/>
    <mergeCell ref="A17:A18"/>
    <mergeCell ref="B17:C18"/>
    <mergeCell ref="G17:I17"/>
    <mergeCell ref="J17:L17"/>
    <mergeCell ref="P15:P16"/>
    <mergeCell ref="Q15:Q16"/>
    <mergeCell ref="R15:R16"/>
    <mergeCell ref="S15:S16"/>
    <mergeCell ref="G19:I20"/>
    <mergeCell ref="P19:P20"/>
    <mergeCell ref="Z23:AB23"/>
    <mergeCell ref="Z19:AB19"/>
    <mergeCell ref="Z20:AB20"/>
    <mergeCell ref="AH20:AJ20"/>
    <mergeCell ref="AH19:AJ19"/>
    <mergeCell ref="W17:W18"/>
    <mergeCell ref="A19:A20"/>
    <mergeCell ref="B19:C20"/>
    <mergeCell ref="D19:F19"/>
    <mergeCell ref="J19:L19"/>
    <mergeCell ref="M19:O19"/>
    <mergeCell ref="Q17:Q18"/>
    <mergeCell ref="R17:R18"/>
    <mergeCell ref="S17:S18"/>
    <mergeCell ref="T17:T18"/>
    <mergeCell ref="U17:U18"/>
    <mergeCell ref="V17:V18"/>
    <mergeCell ref="AH17:AJ17"/>
    <mergeCell ref="P17:P18"/>
    <mergeCell ref="Z17:AB17"/>
    <mergeCell ref="Z18:AB18"/>
    <mergeCell ref="AH18:AJ18"/>
    <mergeCell ref="M17:O17"/>
    <mergeCell ref="T19:T20"/>
    <mergeCell ref="Z24:AB24"/>
    <mergeCell ref="AH24:AJ24"/>
    <mergeCell ref="AH23:AJ23"/>
    <mergeCell ref="W21:W22"/>
    <mergeCell ref="A23:A24"/>
    <mergeCell ref="B23:C24"/>
    <mergeCell ref="D23:F23"/>
    <mergeCell ref="G23:I23"/>
    <mergeCell ref="J23:L23"/>
    <mergeCell ref="Q21:Q22"/>
    <mergeCell ref="R21:R22"/>
    <mergeCell ref="S21:S22"/>
    <mergeCell ref="T21:T22"/>
    <mergeCell ref="U21:U22"/>
    <mergeCell ref="V21:V22"/>
    <mergeCell ref="AH21:AJ21"/>
    <mergeCell ref="P21:P22"/>
    <mergeCell ref="Z21:AB21"/>
    <mergeCell ref="Z22:AB22"/>
    <mergeCell ref="AH22:AJ22"/>
    <mergeCell ref="M21:O21"/>
    <mergeCell ref="A21:A22"/>
    <mergeCell ref="B21:C22"/>
    <mergeCell ref="D21:F21"/>
    <mergeCell ref="W27:W28"/>
    <mergeCell ref="D27:F27"/>
    <mergeCell ref="G27:I27"/>
    <mergeCell ref="J27:L27"/>
    <mergeCell ref="M27:O27"/>
    <mergeCell ref="T23:T24"/>
    <mergeCell ref="U23:U24"/>
    <mergeCell ref="V23:V24"/>
    <mergeCell ref="P23:P24"/>
    <mergeCell ref="Q23:Q24"/>
    <mergeCell ref="R23:R24"/>
    <mergeCell ref="S23:S24"/>
    <mergeCell ref="W23:W24"/>
    <mergeCell ref="V27:V28"/>
    <mergeCell ref="P27:P28"/>
    <mergeCell ref="Q27:Q28"/>
    <mergeCell ref="R27:R28"/>
    <mergeCell ref="S27:S28"/>
    <mergeCell ref="W31:W32"/>
    <mergeCell ref="W5:W6"/>
    <mergeCell ref="P31:P32"/>
    <mergeCell ref="Q31:Q32"/>
    <mergeCell ref="R31:R32"/>
    <mergeCell ref="S31:S32"/>
    <mergeCell ref="Z31:AB31"/>
    <mergeCell ref="Z32:AB32"/>
    <mergeCell ref="AH32:AJ32"/>
    <mergeCell ref="AH31:AJ31"/>
    <mergeCell ref="W29:W30"/>
    <mergeCell ref="Q29:Q30"/>
    <mergeCell ref="R29:R30"/>
    <mergeCell ref="S29:S30"/>
    <mergeCell ref="T29:T30"/>
    <mergeCell ref="U29:U30"/>
    <mergeCell ref="V29:V30"/>
    <mergeCell ref="AH29:AJ29"/>
    <mergeCell ref="P29:P30"/>
    <mergeCell ref="Z29:AB29"/>
    <mergeCell ref="Z30:AB30"/>
    <mergeCell ref="AH30:AJ30"/>
    <mergeCell ref="T27:T28"/>
    <mergeCell ref="U27:U28"/>
    <mergeCell ref="T31:T32"/>
    <mergeCell ref="G21:I21"/>
    <mergeCell ref="U31:U32"/>
    <mergeCell ref="V31:V32"/>
    <mergeCell ref="A31:A32"/>
    <mergeCell ref="B31:C32"/>
    <mergeCell ref="D31:F31"/>
    <mergeCell ref="J31:L31"/>
    <mergeCell ref="M31:O31"/>
    <mergeCell ref="M29:O29"/>
    <mergeCell ref="A29:A30"/>
    <mergeCell ref="B29:C30"/>
    <mergeCell ref="G29:I29"/>
    <mergeCell ref="J29:L29"/>
    <mergeCell ref="D29:F30"/>
    <mergeCell ref="G31:I32"/>
    <mergeCell ref="S19:S20"/>
    <mergeCell ref="T33:T34"/>
    <mergeCell ref="U33:U34"/>
    <mergeCell ref="V33:V34"/>
    <mergeCell ref="A35:A36"/>
    <mergeCell ref="B35:C36"/>
    <mergeCell ref="D35:F35"/>
    <mergeCell ref="G35:I35"/>
    <mergeCell ref="J35:L35"/>
    <mergeCell ref="M35:O36"/>
    <mergeCell ref="J33:L34"/>
    <mergeCell ref="M33:O33"/>
    <mergeCell ref="P33:P34"/>
    <mergeCell ref="Q33:Q34"/>
    <mergeCell ref="R33:R34"/>
    <mergeCell ref="S33:S34"/>
    <mergeCell ref="V35:V36"/>
    <mergeCell ref="S35:S36"/>
    <mergeCell ref="T35:T36"/>
    <mergeCell ref="U35:U36"/>
    <mergeCell ref="A33:A34"/>
    <mergeCell ref="B33:C34"/>
    <mergeCell ref="J21:L22"/>
    <mergeCell ref="M23:O24"/>
    <mergeCell ref="Q19:Q20"/>
    <mergeCell ref="R19:R20"/>
    <mergeCell ref="A27:C28"/>
    <mergeCell ref="D28:F28"/>
    <mergeCell ref="G28:I28"/>
    <mergeCell ref="J28:L28"/>
    <mergeCell ref="M28:O28"/>
    <mergeCell ref="P35:P36"/>
    <mergeCell ref="Q35:Q36"/>
    <mergeCell ref="R35:R36"/>
    <mergeCell ref="S39:S40"/>
    <mergeCell ref="D33:F33"/>
    <mergeCell ref="G33:I33"/>
    <mergeCell ref="T39:T40"/>
    <mergeCell ref="U39:U40"/>
    <mergeCell ref="A39:C40"/>
    <mergeCell ref="D39:F39"/>
    <mergeCell ref="G39:I39"/>
    <mergeCell ref="J39:L39"/>
    <mergeCell ref="M39:O39"/>
    <mergeCell ref="P39:P40"/>
    <mergeCell ref="Q39:Q40"/>
    <mergeCell ref="V39:V40"/>
    <mergeCell ref="D40:F40"/>
    <mergeCell ref="G40:I40"/>
    <mergeCell ref="J40:L40"/>
    <mergeCell ref="M40:O40"/>
    <mergeCell ref="J45:L46"/>
    <mergeCell ref="M45:O45"/>
    <mergeCell ref="R43:R44"/>
    <mergeCell ref="S43:S44"/>
    <mergeCell ref="T43:T44"/>
    <mergeCell ref="U43:U44"/>
    <mergeCell ref="V43:V44"/>
    <mergeCell ref="V41:V42"/>
    <mergeCell ref="R41:R42"/>
    <mergeCell ref="S41:S42"/>
    <mergeCell ref="T41:T42"/>
    <mergeCell ref="U41:U42"/>
    <mergeCell ref="R39:R40"/>
    <mergeCell ref="V45:V46"/>
    <mergeCell ref="R45:R46"/>
    <mergeCell ref="S45:S46"/>
    <mergeCell ref="T45:T46"/>
    <mergeCell ref="U45:U46"/>
    <mergeCell ref="D41:F42"/>
    <mergeCell ref="A43:A44"/>
    <mergeCell ref="B43:C44"/>
    <mergeCell ref="D43:F43"/>
    <mergeCell ref="G43:I44"/>
    <mergeCell ref="J43:L43"/>
    <mergeCell ref="M43:O43"/>
    <mergeCell ref="P43:P44"/>
    <mergeCell ref="Q43:Q44"/>
    <mergeCell ref="P41:P42"/>
    <mergeCell ref="Q41:Q42"/>
    <mergeCell ref="A41:A42"/>
    <mergeCell ref="B41:C42"/>
    <mergeCell ref="G41:I41"/>
    <mergeCell ref="J41:L41"/>
    <mergeCell ref="M41:O41"/>
    <mergeCell ref="A47:A48"/>
    <mergeCell ref="B47:C48"/>
    <mergeCell ref="D47:F47"/>
    <mergeCell ref="G47:I47"/>
    <mergeCell ref="J47:L47"/>
    <mergeCell ref="M47:O48"/>
    <mergeCell ref="P47:P48"/>
    <mergeCell ref="Q47:Q48"/>
    <mergeCell ref="P45:P46"/>
    <mergeCell ref="Q45:Q46"/>
    <mergeCell ref="A45:A46"/>
    <mergeCell ref="B45:C46"/>
    <mergeCell ref="D45:F45"/>
    <mergeCell ref="G45:I45"/>
    <mergeCell ref="U55:U56"/>
    <mergeCell ref="V55:V56"/>
    <mergeCell ref="U53:U54"/>
    <mergeCell ref="V53:V54"/>
    <mergeCell ref="A55:A56"/>
    <mergeCell ref="B55:C56"/>
    <mergeCell ref="R47:R48"/>
    <mergeCell ref="S47:S48"/>
    <mergeCell ref="T47:T48"/>
    <mergeCell ref="U47:U48"/>
    <mergeCell ref="V47:V48"/>
    <mergeCell ref="Q51:Q52"/>
    <mergeCell ref="R51:R52"/>
    <mergeCell ref="S51:S52"/>
    <mergeCell ref="T51:T52"/>
    <mergeCell ref="U51:U52"/>
    <mergeCell ref="V51:V52"/>
    <mergeCell ref="A51:C52"/>
    <mergeCell ref="D51:F51"/>
    <mergeCell ref="G51:I51"/>
    <mergeCell ref="J51:L51"/>
    <mergeCell ref="M51:O51"/>
    <mergeCell ref="P51:P52"/>
    <mergeCell ref="D52:F52"/>
    <mergeCell ref="G52:I52"/>
    <mergeCell ref="J52:L52"/>
    <mergeCell ref="M52:O52"/>
    <mergeCell ref="S53:S54"/>
    <mergeCell ref="T53:T54"/>
    <mergeCell ref="A53:A54"/>
    <mergeCell ref="B53:C54"/>
    <mergeCell ref="D53:F54"/>
    <mergeCell ref="G53:I53"/>
    <mergeCell ref="J53:L53"/>
    <mergeCell ref="Q55:Q56"/>
    <mergeCell ref="R55:R56"/>
    <mergeCell ref="D55:F55"/>
    <mergeCell ref="G55:I56"/>
    <mergeCell ref="J55:L55"/>
    <mergeCell ref="M55:O55"/>
    <mergeCell ref="P55:P56"/>
    <mergeCell ref="M53:O53"/>
    <mergeCell ref="P53:P54"/>
    <mergeCell ref="Q53:Q54"/>
    <mergeCell ref="R53:R54"/>
    <mergeCell ref="S55:S56"/>
    <mergeCell ref="T55:T56"/>
    <mergeCell ref="S57:S58"/>
    <mergeCell ref="T57:T58"/>
    <mergeCell ref="U57:U58"/>
    <mergeCell ref="V57:V58"/>
    <mergeCell ref="A59:A60"/>
    <mergeCell ref="B59:C60"/>
    <mergeCell ref="D59:F59"/>
    <mergeCell ref="G59:I59"/>
    <mergeCell ref="J59:L59"/>
    <mergeCell ref="A57:A58"/>
    <mergeCell ref="B57:C58"/>
    <mergeCell ref="D57:F57"/>
    <mergeCell ref="G57:I57"/>
    <mergeCell ref="J57:L58"/>
    <mergeCell ref="M57:O57"/>
    <mergeCell ref="P57:P58"/>
    <mergeCell ref="Q57:Q58"/>
    <mergeCell ref="R57:R58"/>
    <mergeCell ref="U59:U60"/>
    <mergeCell ref="V59:V60"/>
    <mergeCell ref="R59:R60"/>
    <mergeCell ref="S59:S60"/>
    <mergeCell ref="T59:T60"/>
    <mergeCell ref="A63:C64"/>
    <mergeCell ref="D63:F63"/>
    <mergeCell ref="G63:I63"/>
    <mergeCell ref="J63:L63"/>
    <mergeCell ref="M63:O63"/>
    <mergeCell ref="P63:P64"/>
    <mergeCell ref="Q63:Q64"/>
    <mergeCell ref="M59:O60"/>
    <mergeCell ref="P59:P60"/>
    <mergeCell ref="Q59:Q60"/>
    <mergeCell ref="D64:F64"/>
    <mergeCell ref="G64:I64"/>
    <mergeCell ref="J64:L64"/>
    <mergeCell ref="M64:O64"/>
    <mergeCell ref="R67:R68"/>
    <mergeCell ref="R63:R64"/>
    <mergeCell ref="S63:S64"/>
    <mergeCell ref="T63:T64"/>
    <mergeCell ref="U63:U64"/>
    <mergeCell ref="V63:V64"/>
    <mergeCell ref="S67:S68"/>
    <mergeCell ref="T67:T68"/>
    <mergeCell ref="U67:U68"/>
    <mergeCell ref="V67:V68"/>
    <mergeCell ref="V65:V66"/>
    <mergeCell ref="R65:R66"/>
    <mergeCell ref="S65:S66"/>
    <mergeCell ref="T65:T66"/>
    <mergeCell ref="U65:U66"/>
    <mergeCell ref="A67:A68"/>
    <mergeCell ref="B67:C68"/>
    <mergeCell ref="D67:F67"/>
    <mergeCell ref="G67:I68"/>
    <mergeCell ref="J67:L67"/>
    <mergeCell ref="M67:O67"/>
    <mergeCell ref="P67:P68"/>
    <mergeCell ref="Q67:Q68"/>
    <mergeCell ref="P65:P66"/>
    <mergeCell ref="Q65:Q66"/>
    <mergeCell ref="A65:A66"/>
    <mergeCell ref="B65:C66"/>
    <mergeCell ref="D65:F66"/>
    <mergeCell ref="G65:I65"/>
    <mergeCell ref="J65:L65"/>
    <mergeCell ref="M65:O65"/>
    <mergeCell ref="V69:V70"/>
    <mergeCell ref="A71:A72"/>
    <mergeCell ref="B71:C72"/>
    <mergeCell ref="D71:F71"/>
    <mergeCell ref="G71:I71"/>
    <mergeCell ref="J71:L71"/>
    <mergeCell ref="M71:O72"/>
    <mergeCell ref="P71:P72"/>
    <mergeCell ref="Q71:Q72"/>
    <mergeCell ref="P69:P70"/>
    <mergeCell ref="Q69:Q70"/>
    <mergeCell ref="R69:R70"/>
    <mergeCell ref="S69:S70"/>
    <mergeCell ref="T69:T70"/>
    <mergeCell ref="U69:U70"/>
    <mergeCell ref="A69:A70"/>
    <mergeCell ref="B69:C70"/>
    <mergeCell ref="D69:F69"/>
    <mergeCell ref="G69:I69"/>
    <mergeCell ref="J69:L70"/>
    <mergeCell ref="M69:O69"/>
    <mergeCell ref="U79:U80"/>
    <mergeCell ref="V79:V80"/>
    <mergeCell ref="U77:U78"/>
    <mergeCell ref="V77:V78"/>
    <mergeCell ref="A79:A80"/>
    <mergeCell ref="B79:C80"/>
    <mergeCell ref="R71:R72"/>
    <mergeCell ref="S71:S72"/>
    <mergeCell ref="T71:T72"/>
    <mergeCell ref="U71:U72"/>
    <mergeCell ref="V71:V72"/>
    <mergeCell ref="Q75:Q76"/>
    <mergeCell ref="R75:R76"/>
    <mergeCell ref="S75:S76"/>
    <mergeCell ref="T75:T76"/>
    <mergeCell ref="U75:U76"/>
    <mergeCell ref="V75:V76"/>
    <mergeCell ref="A75:C76"/>
    <mergeCell ref="D75:F75"/>
    <mergeCell ref="G75:I75"/>
    <mergeCell ref="J75:L75"/>
    <mergeCell ref="M75:O75"/>
    <mergeCell ref="P75:P76"/>
    <mergeCell ref="D76:F76"/>
    <mergeCell ref="G76:I76"/>
    <mergeCell ref="J76:L76"/>
    <mergeCell ref="M76:O76"/>
    <mergeCell ref="S77:S78"/>
    <mergeCell ref="T77:T78"/>
    <mergeCell ref="A77:A78"/>
    <mergeCell ref="B77:C78"/>
    <mergeCell ref="D77:F78"/>
    <mergeCell ref="G77:I77"/>
    <mergeCell ref="J77:L77"/>
    <mergeCell ref="Q79:Q80"/>
    <mergeCell ref="R79:R80"/>
    <mergeCell ref="D79:F79"/>
    <mergeCell ref="G79:I80"/>
    <mergeCell ref="J79:L79"/>
    <mergeCell ref="M79:O79"/>
    <mergeCell ref="P79:P80"/>
    <mergeCell ref="M77:O77"/>
    <mergeCell ref="P77:P78"/>
    <mergeCell ref="Q77:Q78"/>
    <mergeCell ref="R77:R78"/>
    <mergeCell ref="S79:S80"/>
    <mergeCell ref="T79:T80"/>
    <mergeCell ref="S81:S82"/>
    <mergeCell ref="T81:T82"/>
    <mergeCell ref="U81:U82"/>
    <mergeCell ref="V81:V82"/>
    <mergeCell ref="A83:A84"/>
    <mergeCell ref="B83:C84"/>
    <mergeCell ref="D83:F83"/>
    <mergeCell ref="G83:I83"/>
    <mergeCell ref="J83:L83"/>
    <mergeCell ref="A81:A82"/>
    <mergeCell ref="B81:C82"/>
    <mergeCell ref="D81:F81"/>
    <mergeCell ref="G81:I81"/>
    <mergeCell ref="J81:L82"/>
    <mergeCell ref="M81:O81"/>
    <mergeCell ref="P81:P82"/>
    <mergeCell ref="Q81:Q82"/>
    <mergeCell ref="R81:R82"/>
    <mergeCell ref="U83:U84"/>
    <mergeCell ref="V83:V84"/>
    <mergeCell ref="R83:R84"/>
    <mergeCell ref="S83:S84"/>
    <mergeCell ref="T83:T84"/>
    <mergeCell ref="A87:C88"/>
    <mergeCell ref="D87:F87"/>
    <mergeCell ref="G87:I87"/>
    <mergeCell ref="J87:L87"/>
    <mergeCell ref="M87:O87"/>
    <mergeCell ref="P87:P88"/>
    <mergeCell ref="Q87:Q88"/>
    <mergeCell ref="M83:O84"/>
    <mergeCell ref="P83:P84"/>
    <mergeCell ref="Q83:Q84"/>
    <mergeCell ref="D88:F88"/>
    <mergeCell ref="G88:I88"/>
    <mergeCell ref="J88:L88"/>
    <mergeCell ref="M88:O88"/>
    <mergeCell ref="J93:L94"/>
    <mergeCell ref="M93:O93"/>
    <mergeCell ref="R91:R92"/>
    <mergeCell ref="R87:R88"/>
    <mergeCell ref="S87:S88"/>
    <mergeCell ref="T87:T88"/>
    <mergeCell ref="U87:U88"/>
    <mergeCell ref="V87:V88"/>
    <mergeCell ref="S91:S92"/>
    <mergeCell ref="T91:T92"/>
    <mergeCell ref="U91:U92"/>
    <mergeCell ref="V91:V92"/>
    <mergeCell ref="V89:V90"/>
    <mergeCell ref="R89:R90"/>
    <mergeCell ref="S89:S90"/>
    <mergeCell ref="T89:T90"/>
    <mergeCell ref="U89:U90"/>
    <mergeCell ref="A91:A92"/>
    <mergeCell ref="B91:C92"/>
    <mergeCell ref="D91:F91"/>
    <mergeCell ref="G91:I92"/>
    <mergeCell ref="J91:L91"/>
    <mergeCell ref="M91:O91"/>
    <mergeCell ref="P91:P92"/>
    <mergeCell ref="Q91:Q92"/>
    <mergeCell ref="P89:P90"/>
    <mergeCell ref="Q89:Q90"/>
    <mergeCell ref="A89:A90"/>
    <mergeCell ref="B89:C90"/>
    <mergeCell ref="D89:F90"/>
    <mergeCell ref="G89:I89"/>
    <mergeCell ref="J89:L89"/>
    <mergeCell ref="M89:O89"/>
    <mergeCell ref="R95:R96"/>
    <mergeCell ref="S95:S96"/>
    <mergeCell ref="T95:T96"/>
    <mergeCell ref="U95:U96"/>
    <mergeCell ref="V95:V96"/>
    <mergeCell ref="V93:V94"/>
    <mergeCell ref="A95:A96"/>
    <mergeCell ref="B95:C96"/>
    <mergeCell ref="D95:F95"/>
    <mergeCell ref="G95:I95"/>
    <mergeCell ref="J95:L95"/>
    <mergeCell ref="M95:O96"/>
    <mergeCell ref="P95:P96"/>
    <mergeCell ref="Q95:Q96"/>
    <mergeCell ref="P93:P94"/>
    <mergeCell ref="Q93:Q94"/>
    <mergeCell ref="R93:R94"/>
    <mergeCell ref="S93:S94"/>
    <mergeCell ref="T93:T94"/>
    <mergeCell ref="U93:U94"/>
    <mergeCell ref="A93:A94"/>
    <mergeCell ref="B93:C94"/>
    <mergeCell ref="D93:F93"/>
    <mergeCell ref="G93:I93"/>
    <mergeCell ref="W93:W94"/>
    <mergeCell ref="W95:W96"/>
    <mergeCell ref="W67:W68"/>
    <mergeCell ref="W69:W70"/>
    <mergeCell ref="W71:W72"/>
    <mergeCell ref="W77:W78"/>
    <mergeCell ref="W81:W82"/>
    <mergeCell ref="W83:W84"/>
    <mergeCell ref="W47:W48"/>
    <mergeCell ref="W53:W54"/>
    <mergeCell ref="W57:W58"/>
    <mergeCell ref="W59:W60"/>
    <mergeCell ref="W63:W64"/>
    <mergeCell ref="W65:W66"/>
    <mergeCell ref="W79:W80"/>
    <mergeCell ref="W75:W76"/>
    <mergeCell ref="W55:W56"/>
    <mergeCell ref="W51:W52"/>
    <mergeCell ref="Z33:AB33"/>
    <mergeCell ref="AH33:AJ33"/>
    <mergeCell ref="Z34:AB34"/>
    <mergeCell ref="AH34:AJ34"/>
    <mergeCell ref="Z35:AB35"/>
    <mergeCell ref="AH35:AJ35"/>
    <mergeCell ref="W87:W88"/>
    <mergeCell ref="W89:W90"/>
    <mergeCell ref="W91:W92"/>
    <mergeCell ref="W33:W34"/>
    <mergeCell ref="W35:W36"/>
    <mergeCell ref="W39:W40"/>
    <mergeCell ref="W41:W42"/>
    <mergeCell ref="W43:W44"/>
    <mergeCell ref="W45:W46"/>
    <mergeCell ref="Z43:AB43"/>
    <mergeCell ref="AH43:AJ43"/>
    <mergeCell ref="Z44:AB44"/>
    <mergeCell ref="AH44:AJ44"/>
    <mergeCell ref="Z45:AB45"/>
    <mergeCell ref="AH45:AJ45"/>
    <mergeCell ref="Z36:AB36"/>
    <mergeCell ref="AH36:AJ36"/>
    <mergeCell ref="Z41:AB41"/>
    <mergeCell ref="AH41:AJ41"/>
    <mergeCell ref="Z42:AB42"/>
    <mergeCell ref="AH42:AJ42"/>
    <mergeCell ref="Z53:AB53"/>
    <mergeCell ref="AH53:AJ53"/>
    <mergeCell ref="Z54:AB54"/>
    <mergeCell ref="AH54:AJ54"/>
    <mergeCell ref="Z55:AB55"/>
    <mergeCell ref="AH55:AJ55"/>
    <mergeCell ref="Z46:AB46"/>
    <mergeCell ref="AH46:AJ46"/>
    <mergeCell ref="Z47:AB47"/>
    <mergeCell ref="AH47:AJ47"/>
    <mergeCell ref="Z48:AB48"/>
    <mergeCell ref="AH48:AJ48"/>
    <mergeCell ref="Z59:AB59"/>
    <mergeCell ref="AH59:AJ59"/>
    <mergeCell ref="Z60:AB60"/>
    <mergeCell ref="AH60:AJ60"/>
    <mergeCell ref="Z65:AB65"/>
    <mergeCell ref="AH65:AJ65"/>
    <mergeCell ref="Z56:AB56"/>
    <mergeCell ref="AH56:AJ56"/>
    <mergeCell ref="Z57:AB57"/>
    <mergeCell ref="AH57:AJ57"/>
    <mergeCell ref="Z58:AB58"/>
    <mergeCell ref="AH58:AJ58"/>
    <mergeCell ref="AH78:AJ78"/>
    <mergeCell ref="Y76:AJ76"/>
    <mergeCell ref="Z69:AB69"/>
    <mergeCell ref="AH69:AJ69"/>
    <mergeCell ref="Z70:AB70"/>
    <mergeCell ref="AH70:AJ70"/>
    <mergeCell ref="Z71:AB71"/>
    <mergeCell ref="AH71:AJ71"/>
    <mergeCell ref="Z66:AB66"/>
    <mergeCell ref="AH66:AJ66"/>
    <mergeCell ref="Z67:AB67"/>
    <mergeCell ref="AH67:AJ67"/>
    <mergeCell ref="Z68:AB68"/>
    <mergeCell ref="AH68:AJ68"/>
    <mergeCell ref="Z95:AB95"/>
    <mergeCell ref="AH95:AJ95"/>
    <mergeCell ref="Z96:AB96"/>
    <mergeCell ref="AH96:AJ96"/>
    <mergeCell ref="Y4:AJ4"/>
    <mergeCell ref="Y16:AJ16"/>
    <mergeCell ref="Y28:AJ28"/>
    <mergeCell ref="Y40:AJ40"/>
    <mergeCell ref="Y52:AJ52"/>
    <mergeCell ref="Y64:AJ64"/>
    <mergeCell ref="Z92:AB92"/>
    <mergeCell ref="AH92:AJ92"/>
    <mergeCell ref="Z93:AB93"/>
    <mergeCell ref="AH93:AJ93"/>
    <mergeCell ref="Z94:AB94"/>
    <mergeCell ref="AH94:AJ94"/>
    <mergeCell ref="Z89:AB89"/>
    <mergeCell ref="AH89:AJ89"/>
    <mergeCell ref="Z90:AB90"/>
    <mergeCell ref="AH90:AJ90"/>
    <mergeCell ref="Z91:AB91"/>
    <mergeCell ref="AH91:AJ91"/>
    <mergeCell ref="Z82:AB82"/>
    <mergeCell ref="AH82:AJ82"/>
    <mergeCell ref="Y2:Z2"/>
    <mergeCell ref="Y88:AJ88"/>
    <mergeCell ref="D14:K14"/>
    <mergeCell ref="D26:K26"/>
    <mergeCell ref="D38:K38"/>
    <mergeCell ref="D50:K50"/>
    <mergeCell ref="D62:K62"/>
    <mergeCell ref="D74:K74"/>
    <mergeCell ref="D86:K86"/>
    <mergeCell ref="Z83:AB83"/>
    <mergeCell ref="AH83:AJ83"/>
    <mergeCell ref="Z84:AB84"/>
    <mergeCell ref="AH84:AJ84"/>
    <mergeCell ref="Z79:AB79"/>
    <mergeCell ref="AH79:AJ79"/>
    <mergeCell ref="Z80:AB80"/>
    <mergeCell ref="AH80:AJ80"/>
    <mergeCell ref="Z81:AB81"/>
    <mergeCell ref="AH81:AJ81"/>
    <mergeCell ref="Z72:AB72"/>
    <mergeCell ref="AH72:AJ72"/>
    <mergeCell ref="Z77:AB77"/>
    <mergeCell ref="AH77:AJ77"/>
    <mergeCell ref="Z78:AB78"/>
  </mergeCells>
  <phoneticPr fontId="3"/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6"/>
  <sheetViews>
    <sheetView tabSelected="1" topLeftCell="A46" zoomScale="80" zoomScaleNormal="80" workbookViewId="0"/>
  </sheetViews>
  <sheetFormatPr defaultColWidth="5.33203125" defaultRowHeight="9.6" x14ac:dyDescent="0.2"/>
  <cols>
    <col min="1" max="1" width="5.33203125" style="2"/>
    <col min="2" max="3" width="9.88671875" style="1" customWidth="1"/>
    <col min="4" max="15" width="4.6640625" style="2" customWidth="1"/>
    <col min="16" max="18" width="5.6640625" style="2" customWidth="1"/>
    <col min="19" max="19" width="6" style="2" customWidth="1"/>
    <col min="20" max="21" width="4.6640625" style="2" customWidth="1"/>
    <col min="22" max="23" width="6" style="2" customWidth="1"/>
    <col min="24" max="24" width="10.77734375" style="2" customWidth="1"/>
    <col min="25" max="16384" width="5.33203125" style="2"/>
  </cols>
  <sheetData>
    <row r="1" spans="1:36" ht="24" customHeight="1" x14ac:dyDescent="0.2">
      <c r="A1" s="17"/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36" ht="24" customHeight="1" thickBot="1" x14ac:dyDescent="0.25">
      <c r="A2" s="25"/>
      <c r="B2" s="24"/>
      <c r="D2" s="29" t="s">
        <v>0</v>
      </c>
      <c r="E2" s="29"/>
      <c r="F2" s="29"/>
      <c r="G2" s="29"/>
      <c r="H2" s="29"/>
      <c r="I2" s="29"/>
      <c r="J2" s="29"/>
      <c r="K2" s="29"/>
      <c r="N2" s="26" t="s">
        <v>42</v>
      </c>
      <c r="Y2" s="27" t="s">
        <v>17</v>
      </c>
      <c r="Z2" s="27"/>
    </row>
    <row r="3" spans="1:36" ht="14.4" x14ac:dyDescent="0.2">
      <c r="A3" s="92"/>
      <c r="B3" s="93"/>
      <c r="C3" s="94"/>
      <c r="D3" s="98">
        <v>1</v>
      </c>
      <c r="E3" s="99"/>
      <c r="F3" s="99"/>
      <c r="G3" s="99">
        <v>2</v>
      </c>
      <c r="H3" s="99"/>
      <c r="I3" s="99"/>
      <c r="J3" s="99">
        <v>3</v>
      </c>
      <c r="K3" s="99"/>
      <c r="L3" s="99"/>
      <c r="M3" s="99">
        <v>4</v>
      </c>
      <c r="N3" s="99"/>
      <c r="O3" s="99"/>
      <c r="P3" s="100" t="s">
        <v>2</v>
      </c>
      <c r="Q3" s="102" t="s">
        <v>3</v>
      </c>
      <c r="R3" s="76" t="s">
        <v>4</v>
      </c>
      <c r="S3" s="78" t="s">
        <v>1</v>
      </c>
      <c r="T3" s="80" t="s">
        <v>5</v>
      </c>
      <c r="U3" s="82" t="s">
        <v>6</v>
      </c>
      <c r="V3" s="78" t="s">
        <v>7</v>
      </c>
      <c r="W3" s="34" t="s">
        <v>9</v>
      </c>
    </row>
    <row r="4" spans="1:36" ht="24" customHeight="1" thickBot="1" x14ac:dyDescent="0.25">
      <c r="A4" s="95"/>
      <c r="B4" s="96"/>
      <c r="C4" s="97"/>
      <c r="D4" s="104" t="str">
        <f>B5</f>
        <v>A1位　鹿島</v>
      </c>
      <c r="E4" s="105"/>
      <c r="F4" s="105"/>
      <c r="G4" s="105" t="str">
        <f>B7</f>
        <v>B2位　東浦和</v>
      </c>
      <c r="H4" s="105"/>
      <c r="I4" s="105"/>
      <c r="J4" s="105" t="str">
        <f>B9</f>
        <v>C1位　神栖三</v>
      </c>
      <c r="K4" s="105"/>
      <c r="L4" s="105"/>
      <c r="M4" s="105" t="str">
        <f>B11</f>
        <v>D2位　総和南</v>
      </c>
      <c r="N4" s="105"/>
      <c r="O4" s="105"/>
      <c r="P4" s="101"/>
      <c r="Q4" s="103"/>
      <c r="R4" s="77"/>
      <c r="S4" s="79"/>
      <c r="T4" s="81"/>
      <c r="U4" s="83"/>
      <c r="V4" s="79"/>
      <c r="W4" s="35"/>
      <c r="Y4" s="28" t="s">
        <v>22</v>
      </c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24" customHeight="1" thickTop="1" x14ac:dyDescent="0.2">
      <c r="A5" s="70">
        <v>1</v>
      </c>
      <c r="B5" s="71" t="s">
        <v>74</v>
      </c>
      <c r="C5" s="72"/>
      <c r="D5" s="73"/>
      <c r="E5" s="73"/>
      <c r="F5" s="74"/>
      <c r="G5" s="63"/>
      <c r="H5" s="64"/>
      <c r="I5" s="65"/>
      <c r="J5" s="63"/>
      <c r="K5" s="64"/>
      <c r="L5" s="65"/>
      <c r="M5" s="63" t="str">
        <f>IF(OR(M6="",O6=""),"",IF(M6&gt;O6,"○",IF(M6=O6,"△","●")))</f>
        <v/>
      </c>
      <c r="N5" s="64"/>
      <c r="O5" s="65"/>
      <c r="P5" s="66">
        <f>COUNTIF(G5:O5,"○")</f>
        <v>0</v>
      </c>
      <c r="Q5" s="68">
        <f>COUNTIF(G5:O5,"△")</f>
        <v>0</v>
      </c>
      <c r="R5" s="86">
        <f>COUNTIF(G5:O5,"●")</f>
        <v>0</v>
      </c>
      <c r="S5" s="84">
        <f>P5*3+Q5*1</f>
        <v>0</v>
      </c>
      <c r="T5" s="88">
        <f>SUM(G6,J6,M6)</f>
        <v>0</v>
      </c>
      <c r="U5" s="90">
        <f>SUM(I6,L6,O6)</f>
        <v>0</v>
      </c>
      <c r="V5" s="84">
        <f>T5-U5</f>
        <v>0</v>
      </c>
      <c r="W5" s="36"/>
      <c r="Y5" s="23" t="s">
        <v>10</v>
      </c>
      <c r="Z5" s="30" t="str">
        <f>B5</f>
        <v>A1位　鹿島</v>
      </c>
      <c r="AA5" s="30"/>
      <c r="AB5" s="30"/>
      <c r="AC5" s="19" t="str">
        <f>IF(AD5=AF5,"△",IF(AD5&gt;AF5,"○","●"))</f>
        <v>△</v>
      </c>
      <c r="AD5" s="18"/>
      <c r="AE5" s="15" t="s">
        <v>16</v>
      </c>
      <c r="AF5" s="18"/>
      <c r="AG5" s="19" t="str">
        <f>IF(AD5=AF5,"△",IF(AD5&lt;AF5,"○","●"))</f>
        <v>△</v>
      </c>
      <c r="AH5" s="30" t="str">
        <f>B7</f>
        <v>B2位　東浦和</v>
      </c>
      <c r="AI5" s="30"/>
      <c r="AJ5" s="30"/>
    </row>
    <row r="6" spans="1:36" ht="24" customHeight="1" x14ac:dyDescent="0.2">
      <c r="A6" s="62"/>
      <c r="B6" s="43"/>
      <c r="C6" s="44"/>
      <c r="D6" s="73"/>
      <c r="E6" s="73"/>
      <c r="F6" s="74"/>
      <c r="G6" s="3"/>
      <c r="H6" s="4" t="s">
        <v>8</v>
      </c>
      <c r="I6" s="5"/>
      <c r="J6" s="3"/>
      <c r="K6" s="4" t="s">
        <v>8</v>
      </c>
      <c r="L6" s="5"/>
      <c r="M6" s="3"/>
      <c r="N6" s="4" t="s">
        <v>8</v>
      </c>
      <c r="O6" s="5"/>
      <c r="P6" s="67"/>
      <c r="Q6" s="69"/>
      <c r="R6" s="87"/>
      <c r="S6" s="85"/>
      <c r="T6" s="89"/>
      <c r="U6" s="91"/>
      <c r="V6" s="85"/>
      <c r="W6" s="36"/>
      <c r="Y6" s="23" t="s">
        <v>11</v>
      </c>
      <c r="Z6" s="30" t="str">
        <f>B9</f>
        <v>C1位　神栖三</v>
      </c>
      <c r="AA6" s="30"/>
      <c r="AB6" s="30"/>
      <c r="AC6" s="19" t="str">
        <f>IF(AD6=AF6,"△",IF(AD6&gt;AF6,"○","●"))</f>
        <v>△</v>
      </c>
      <c r="AD6" s="18"/>
      <c r="AE6" s="15" t="s">
        <v>16</v>
      </c>
      <c r="AF6" s="18"/>
      <c r="AG6" s="19" t="str">
        <f>IF(AD6=AF6,"△",IF(AD6&lt;AF6,"○","●"))</f>
        <v>△</v>
      </c>
      <c r="AH6" s="30" t="str">
        <f>B11</f>
        <v>D2位　総和南</v>
      </c>
      <c r="AI6" s="30"/>
      <c r="AJ6" s="30"/>
    </row>
    <row r="7" spans="1:36" ht="24" customHeight="1" x14ac:dyDescent="0.2">
      <c r="A7" s="42">
        <v>2</v>
      </c>
      <c r="B7" s="43" t="s">
        <v>75</v>
      </c>
      <c r="C7" s="44"/>
      <c r="D7" s="45" t="str">
        <f>IF(OR(D8="",F8=""),"",IF(D8&gt;F8,"○",IF(D8=F8,"△","●")))</f>
        <v/>
      </c>
      <c r="E7" s="46"/>
      <c r="F7" s="47"/>
      <c r="G7" s="49"/>
      <c r="H7" s="50"/>
      <c r="I7" s="51"/>
      <c r="J7" s="48" t="str">
        <f>IF(OR(J8="",L8=""),"",IF(J8&gt;L8,"○",IF(J8=L8,"△","●")))</f>
        <v/>
      </c>
      <c r="K7" s="46"/>
      <c r="L7" s="47"/>
      <c r="M7" s="48" t="str">
        <f>IF(OR(M8="",O8=""),"",IF(M8&gt;O8,"○",IF(M8=O8,"△","●")))</f>
        <v/>
      </c>
      <c r="N7" s="46"/>
      <c r="O7" s="47"/>
      <c r="P7" s="55">
        <f>COUNTIF(D7:O7,"○")</f>
        <v>0</v>
      </c>
      <c r="Q7" s="56">
        <f>COUNTIF(D7:O7,"△")</f>
        <v>0</v>
      </c>
      <c r="R7" s="38">
        <f>COUNTIF(D7:O7,"●")</f>
        <v>0</v>
      </c>
      <c r="S7" s="39">
        <f>P7*3+Q7*1</f>
        <v>0</v>
      </c>
      <c r="T7" s="40">
        <f>SUM(D8,J8,M8)</f>
        <v>0</v>
      </c>
      <c r="U7" s="41">
        <f>SUM(F8,L8,O8)</f>
        <v>0</v>
      </c>
      <c r="V7" s="39">
        <f t="shared" ref="V7" si="0">T7-U7</f>
        <v>0</v>
      </c>
      <c r="W7" s="36"/>
      <c r="Y7" s="16"/>
      <c r="Z7" s="31"/>
      <c r="AA7" s="31"/>
      <c r="AB7" s="32"/>
      <c r="AC7" s="20"/>
      <c r="AD7" s="21"/>
      <c r="AE7" s="22"/>
      <c r="AF7" s="21"/>
      <c r="AG7" s="20"/>
      <c r="AH7" s="33"/>
      <c r="AI7" s="31"/>
      <c r="AJ7" s="31"/>
    </row>
    <row r="8" spans="1:36" ht="24" customHeight="1" x14ac:dyDescent="0.2">
      <c r="A8" s="42"/>
      <c r="B8" s="43"/>
      <c r="C8" s="44"/>
      <c r="D8" s="7"/>
      <c r="E8" s="8" t="s">
        <v>8</v>
      </c>
      <c r="F8" s="9"/>
      <c r="G8" s="52"/>
      <c r="H8" s="53"/>
      <c r="I8" s="54"/>
      <c r="J8" s="10"/>
      <c r="K8" s="8" t="s">
        <v>8</v>
      </c>
      <c r="L8" s="9"/>
      <c r="M8" s="10"/>
      <c r="N8" s="8" t="s">
        <v>8</v>
      </c>
      <c r="O8" s="9"/>
      <c r="P8" s="55"/>
      <c r="Q8" s="56"/>
      <c r="R8" s="38"/>
      <c r="S8" s="39"/>
      <c r="T8" s="40"/>
      <c r="U8" s="41"/>
      <c r="V8" s="39"/>
      <c r="W8" s="36"/>
      <c r="Y8" s="23" t="s">
        <v>12</v>
      </c>
      <c r="Z8" s="30" t="str">
        <f>B5</f>
        <v>A1位　鹿島</v>
      </c>
      <c r="AA8" s="30"/>
      <c r="AB8" s="30"/>
      <c r="AC8" s="19" t="str">
        <f t="shared" ref="AC8:AC9" si="1">IF(AD8=AF8,"△",IF(AD8&gt;AF8,"○","●"))</f>
        <v>△</v>
      </c>
      <c r="AD8" s="18"/>
      <c r="AE8" s="15" t="s">
        <v>16</v>
      </c>
      <c r="AF8" s="18"/>
      <c r="AG8" s="19" t="str">
        <f t="shared" ref="AG8:AG9" si="2">IF(AD8=AF8,"△",IF(AD8&lt;AF8,"○","●"))</f>
        <v>△</v>
      </c>
      <c r="AH8" s="30" t="str">
        <f>B9</f>
        <v>C1位　神栖三</v>
      </c>
      <c r="AI8" s="30"/>
      <c r="AJ8" s="30"/>
    </row>
    <row r="9" spans="1:36" ht="24" customHeight="1" x14ac:dyDescent="0.2">
      <c r="A9" s="62">
        <v>3</v>
      </c>
      <c r="B9" s="43" t="s">
        <v>76</v>
      </c>
      <c r="C9" s="44"/>
      <c r="D9" s="63" t="str">
        <f>IF(OR(D10="",F10=""),"",IF(D10&gt;F10,"○",IF(D10=F10,"△","●")))</f>
        <v/>
      </c>
      <c r="E9" s="64"/>
      <c r="F9" s="65"/>
      <c r="G9" s="63" t="str">
        <f>IF(OR(G10="",I10=""),"",IF(G10&gt;I10,"○",IF(G10=I10,"△","●")))</f>
        <v/>
      </c>
      <c r="H9" s="64"/>
      <c r="I9" s="65"/>
      <c r="J9" s="75"/>
      <c r="K9" s="73"/>
      <c r="L9" s="74"/>
      <c r="M9" s="63" t="str">
        <f>IF(OR(M10="",O10=""),"",IF(M10&gt;O10,"○",IF(M10=O10,"△","●")))</f>
        <v/>
      </c>
      <c r="N9" s="64"/>
      <c r="O9" s="65"/>
      <c r="P9" s="57">
        <f>COUNTIF(D9:O9,"○")</f>
        <v>0</v>
      </c>
      <c r="Q9" s="58">
        <f>COUNTIF(D9:O9,"△")</f>
        <v>0</v>
      </c>
      <c r="R9" s="59">
        <f>COUNTIF(D9:O9,"●")</f>
        <v>0</v>
      </c>
      <c r="S9" s="39">
        <f>P9*3+Q9*1</f>
        <v>0</v>
      </c>
      <c r="T9" s="60">
        <f>SUM(G10,J10,M10)</f>
        <v>0</v>
      </c>
      <c r="U9" s="61">
        <f>SUM(I10,O10,F10)</f>
        <v>0</v>
      </c>
      <c r="V9" s="39">
        <f t="shared" ref="V9" si="3">T9-U9</f>
        <v>0</v>
      </c>
      <c r="W9" s="36"/>
      <c r="Y9" s="23" t="s">
        <v>13</v>
      </c>
      <c r="Z9" s="30" t="str">
        <f>B7</f>
        <v>B2位　東浦和</v>
      </c>
      <c r="AA9" s="30"/>
      <c r="AB9" s="30"/>
      <c r="AC9" s="19" t="str">
        <f t="shared" si="1"/>
        <v>△</v>
      </c>
      <c r="AD9" s="18"/>
      <c r="AE9" s="15" t="s">
        <v>16</v>
      </c>
      <c r="AF9" s="18"/>
      <c r="AG9" s="19" t="str">
        <f t="shared" si="2"/>
        <v>△</v>
      </c>
      <c r="AH9" s="30" t="str">
        <f>B11</f>
        <v>D2位　総和南</v>
      </c>
      <c r="AI9" s="30"/>
      <c r="AJ9" s="30"/>
    </row>
    <row r="10" spans="1:36" ht="24" customHeight="1" x14ac:dyDescent="0.2">
      <c r="A10" s="62"/>
      <c r="B10" s="43"/>
      <c r="C10" s="44"/>
      <c r="D10" s="6"/>
      <c r="E10" s="4" t="s">
        <v>8</v>
      </c>
      <c r="F10" s="5"/>
      <c r="G10" s="3"/>
      <c r="H10" s="4" t="s">
        <v>8</v>
      </c>
      <c r="I10" s="5"/>
      <c r="J10" s="75"/>
      <c r="K10" s="73"/>
      <c r="L10" s="74"/>
      <c r="M10" s="3"/>
      <c r="N10" s="4" t="s">
        <v>8</v>
      </c>
      <c r="O10" s="5"/>
      <c r="P10" s="57"/>
      <c r="Q10" s="58"/>
      <c r="R10" s="59"/>
      <c r="S10" s="39"/>
      <c r="T10" s="60"/>
      <c r="U10" s="61"/>
      <c r="V10" s="39"/>
      <c r="W10" s="36"/>
      <c r="Y10" s="23"/>
      <c r="Z10" s="31"/>
      <c r="AA10" s="31"/>
      <c r="AB10" s="32"/>
      <c r="AC10" s="20"/>
      <c r="AD10" s="21"/>
      <c r="AE10" s="22"/>
      <c r="AF10" s="21"/>
      <c r="AG10" s="20"/>
      <c r="AH10" s="33"/>
      <c r="AI10" s="31"/>
      <c r="AJ10" s="31"/>
    </row>
    <row r="11" spans="1:36" ht="24" customHeight="1" x14ac:dyDescent="0.2">
      <c r="A11" s="42">
        <v>4</v>
      </c>
      <c r="B11" s="43" t="s">
        <v>77</v>
      </c>
      <c r="C11" s="44"/>
      <c r="D11" s="45" t="str">
        <f>IF(OR(D12="",F12=""),"",IF(D12&gt;F12,"○",IF(D12=F12,"△","●")))</f>
        <v/>
      </c>
      <c r="E11" s="46"/>
      <c r="F11" s="47"/>
      <c r="G11" s="48" t="str">
        <f>IF(OR(G12="",I12=""),"",IF(G12&gt;I12,"○",IF(G12=I12,"△","●")))</f>
        <v/>
      </c>
      <c r="H11" s="46"/>
      <c r="I11" s="47"/>
      <c r="J11" s="48" t="str">
        <f>IF(OR(J12="",L12=""),"",IF(J12&gt;L12,"○",IF(J12=L12,"△","●")))</f>
        <v/>
      </c>
      <c r="K11" s="46"/>
      <c r="L11" s="47"/>
      <c r="M11" s="49"/>
      <c r="N11" s="50"/>
      <c r="O11" s="51"/>
      <c r="P11" s="55">
        <f>COUNTIF(D11:O11,"○")</f>
        <v>0</v>
      </c>
      <c r="Q11" s="56">
        <f>COUNTIF(D11:O11,"△")</f>
        <v>0</v>
      </c>
      <c r="R11" s="38">
        <f>COUNTIF(D11:O11,"●")</f>
        <v>0</v>
      </c>
      <c r="S11" s="39">
        <f>P11*3+Q11*1</f>
        <v>0</v>
      </c>
      <c r="T11" s="40">
        <f>SUM(G12,J12,D12)</f>
        <v>0</v>
      </c>
      <c r="U11" s="41">
        <f>SUM(I12,L12,F12)</f>
        <v>0</v>
      </c>
      <c r="V11" s="39">
        <f t="shared" ref="V11" si="4">T11-U11</f>
        <v>0</v>
      </c>
      <c r="W11" s="36"/>
      <c r="Y11" s="23" t="s">
        <v>14</v>
      </c>
      <c r="Z11" s="30" t="str">
        <f>B5</f>
        <v>A1位　鹿島</v>
      </c>
      <c r="AA11" s="30"/>
      <c r="AB11" s="30"/>
      <c r="AC11" s="19" t="str">
        <f t="shared" ref="AC11:AC12" si="5">IF(AD11=AF11,"△",IF(AD11&gt;AF11,"○","●"))</f>
        <v>△</v>
      </c>
      <c r="AD11" s="18"/>
      <c r="AE11" s="15" t="s">
        <v>16</v>
      </c>
      <c r="AF11" s="18"/>
      <c r="AG11" s="19" t="str">
        <f t="shared" ref="AG11:AG12" si="6">IF(AD11=AF11,"△",IF(AD11&lt;AF11,"○","●"))</f>
        <v>△</v>
      </c>
      <c r="AH11" s="30" t="str">
        <f>B11</f>
        <v>D2位　総和南</v>
      </c>
      <c r="AI11" s="30"/>
      <c r="AJ11" s="30"/>
    </row>
    <row r="12" spans="1:36" ht="24" customHeight="1" thickBot="1" x14ac:dyDescent="0.25">
      <c r="A12" s="42"/>
      <c r="B12" s="43"/>
      <c r="C12" s="44"/>
      <c r="D12" s="7"/>
      <c r="E12" s="8" t="s">
        <v>8</v>
      </c>
      <c r="F12" s="11"/>
      <c r="G12" s="10"/>
      <c r="H12" s="8" t="s">
        <v>8</v>
      </c>
      <c r="I12" s="9"/>
      <c r="J12" s="10"/>
      <c r="K12" s="8" t="s">
        <v>8</v>
      </c>
      <c r="L12" s="9"/>
      <c r="M12" s="52"/>
      <c r="N12" s="53"/>
      <c r="O12" s="54"/>
      <c r="P12" s="55"/>
      <c r="Q12" s="56"/>
      <c r="R12" s="38"/>
      <c r="S12" s="39"/>
      <c r="T12" s="40"/>
      <c r="U12" s="41"/>
      <c r="V12" s="39"/>
      <c r="W12" s="37"/>
      <c r="Y12" s="23" t="s">
        <v>15</v>
      </c>
      <c r="Z12" s="30" t="str">
        <f>B7</f>
        <v>B2位　東浦和</v>
      </c>
      <c r="AA12" s="30"/>
      <c r="AB12" s="30"/>
      <c r="AC12" s="19" t="str">
        <f t="shared" si="5"/>
        <v>△</v>
      </c>
      <c r="AD12" s="18"/>
      <c r="AE12" s="15" t="s">
        <v>16</v>
      </c>
      <c r="AF12" s="18">
        <v>0</v>
      </c>
      <c r="AG12" s="19" t="str">
        <f t="shared" si="6"/>
        <v>△</v>
      </c>
      <c r="AH12" s="30" t="str">
        <f>B9</f>
        <v>C1位　神栖三</v>
      </c>
      <c r="AI12" s="30"/>
      <c r="AJ12" s="30"/>
    </row>
    <row r="13" spans="1:36" ht="24" customHeight="1" x14ac:dyDescent="0.2"/>
    <row r="14" spans="1:36" ht="24" customHeight="1" thickBot="1" x14ac:dyDescent="0.25">
      <c r="A14" s="25"/>
      <c r="D14" s="29" t="s">
        <v>0</v>
      </c>
      <c r="E14" s="29"/>
      <c r="F14" s="29"/>
      <c r="G14" s="29"/>
      <c r="H14" s="29"/>
      <c r="I14" s="29"/>
      <c r="J14" s="29"/>
      <c r="K14" s="29"/>
      <c r="N14" s="26" t="s">
        <v>43</v>
      </c>
    </row>
    <row r="15" spans="1:36" ht="14.4" x14ac:dyDescent="0.2">
      <c r="A15" s="92"/>
      <c r="B15" s="93"/>
      <c r="C15" s="94"/>
      <c r="D15" s="98">
        <v>1</v>
      </c>
      <c r="E15" s="99"/>
      <c r="F15" s="99"/>
      <c r="G15" s="99">
        <v>2</v>
      </c>
      <c r="H15" s="99"/>
      <c r="I15" s="99"/>
      <c r="J15" s="99">
        <v>3</v>
      </c>
      <c r="K15" s="99"/>
      <c r="L15" s="99"/>
      <c r="M15" s="99">
        <v>4</v>
      </c>
      <c r="N15" s="99"/>
      <c r="O15" s="99"/>
      <c r="P15" s="100" t="s">
        <v>2</v>
      </c>
      <c r="Q15" s="102" t="s">
        <v>3</v>
      </c>
      <c r="R15" s="76" t="s">
        <v>4</v>
      </c>
      <c r="S15" s="78" t="s">
        <v>1</v>
      </c>
      <c r="T15" s="80" t="s">
        <v>5</v>
      </c>
      <c r="U15" s="82" t="s">
        <v>6</v>
      </c>
      <c r="V15" s="78" t="s">
        <v>7</v>
      </c>
      <c r="W15" s="34" t="s">
        <v>9</v>
      </c>
    </row>
    <row r="16" spans="1:36" ht="24" customHeight="1" thickBot="1" x14ac:dyDescent="0.25">
      <c r="A16" s="95"/>
      <c r="B16" s="96"/>
      <c r="C16" s="97"/>
      <c r="D16" s="104" t="str">
        <f>B17</f>
        <v>E2位　波崎一</v>
      </c>
      <c r="E16" s="105"/>
      <c r="F16" s="105"/>
      <c r="G16" s="105" t="str">
        <f>B19</f>
        <v>F1位　銚子五</v>
      </c>
      <c r="H16" s="105"/>
      <c r="I16" s="105"/>
      <c r="J16" s="105" t="str">
        <f>B21</f>
        <v>G2位　常陸大宮</v>
      </c>
      <c r="K16" s="105"/>
      <c r="L16" s="105"/>
      <c r="M16" s="105" t="str">
        <f>B23</f>
        <v>H1位　波崎四</v>
      </c>
      <c r="N16" s="105"/>
      <c r="O16" s="105"/>
      <c r="P16" s="101"/>
      <c r="Q16" s="103"/>
      <c r="R16" s="77"/>
      <c r="S16" s="79"/>
      <c r="T16" s="81"/>
      <c r="U16" s="83"/>
      <c r="V16" s="79"/>
      <c r="W16" s="35"/>
      <c r="Y16" s="28" t="s">
        <v>23</v>
      </c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ht="24" customHeight="1" thickTop="1" x14ac:dyDescent="0.2">
      <c r="A17" s="70">
        <v>1</v>
      </c>
      <c r="B17" s="71" t="s">
        <v>78</v>
      </c>
      <c r="C17" s="72"/>
      <c r="D17" s="73"/>
      <c r="E17" s="73"/>
      <c r="F17" s="74"/>
      <c r="G17" s="63" t="str">
        <f>IF(OR(G18="",I18=""),"",IF(G18&gt;I18,"○",IF(G18=I18,"△","●")))</f>
        <v/>
      </c>
      <c r="H17" s="64"/>
      <c r="I17" s="65"/>
      <c r="J17" s="63" t="str">
        <f>IF(OR(J18="",L18=""),"",IF(J18&gt;L18,"○",IF(J18=L18,"△","●")))</f>
        <v/>
      </c>
      <c r="K17" s="64"/>
      <c r="L17" s="65"/>
      <c r="M17" s="63" t="str">
        <f>IF(OR(M18="",O18=""),"",IF(M18&gt;O18,"○",IF(M18=O18,"△","●")))</f>
        <v/>
      </c>
      <c r="N17" s="64"/>
      <c r="O17" s="65"/>
      <c r="P17" s="66">
        <f>COUNTIF(G17:O17,"○")</f>
        <v>0</v>
      </c>
      <c r="Q17" s="68">
        <f>COUNTIF(G17:O17,"△")</f>
        <v>0</v>
      </c>
      <c r="R17" s="86">
        <f>COUNTIF(G17:O17,"●")</f>
        <v>0</v>
      </c>
      <c r="S17" s="84">
        <f>P17*3+Q17*1</f>
        <v>0</v>
      </c>
      <c r="T17" s="88">
        <f>SUM(G18,J18,M18)</f>
        <v>0</v>
      </c>
      <c r="U17" s="90">
        <f>SUM(I18,L18,O18)</f>
        <v>0</v>
      </c>
      <c r="V17" s="84">
        <f>T17-U17</f>
        <v>0</v>
      </c>
      <c r="W17" s="36"/>
      <c r="Y17" s="23" t="s">
        <v>10</v>
      </c>
      <c r="Z17" s="30" t="str">
        <f>B17</f>
        <v>E2位　波崎一</v>
      </c>
      <c r="AA17" s="30"/>
      <c r="AB17" s="30"/>
      <c r="AC17" s="19" t="str">
        <f>IF(AD17=AF17,"△",IF(AD17&gt;AF17,"○","●"))</f>
        <v>△</v>
      </c>
      <c r="AD17" s="18"/>
      <c r="AE17" s="15" t="s">
        <v>16</v>
      </c>
      <c r="AF17" s="18"/>
      <c r="AG17" s="19" t="str">
        <f>IF(AD17=AF17,"△",IF(AD17&lt;AF17,"○","●"))</f>
        <v>△</v>
      </c>
      <c r="AH17" s="30" t="str">
        <f>B19</f>
        <v>F1位　銚子五</v>
      </c>
      <c r="AI17" s="30"/>
      <c r="AJ17" s="30"/>
    </row>
    <row r="18" spans="1:36" ht="24" customHeight="1" x14ac:dyDescent="0.2">
      <c r="A18" s="62"/>
      <c r="B18" s="43"/>
      <c r="C18" s="44"/>
      <c r="D18" s="73"/>
      <c r="E18" s="73"/>
      <c r="F18" s="74"/>
      <c r="G18" s="3"/>
      <c r="H18" s="4" t="s">
        <v>8</v>
      </c>
      <c r="I18" s="5"/>
      <c r="J18" s="3"/>
      <c r="K18" s="4" t="s">
        <v>8</v>
      </c>
      <c r="L18" s="5"/>
      <c r="M18" s="3"/>
      <c r="N18" s="4" t="s">
        <v>8</v>
      </c>
      <c r="O18" s="5"/>
      <c r="P18" s="67"/>
      <c r="Q18" s="69"/>
      <c r="R18" s="87"/>
      <c r="S18" s="85"/>
      <c r="T18" s="89"/>
      <c r="U18" s="91"/>
      <c r="V18" s="85"/>
      <c r="W18" s="36"/>
      <c r="Y18" s="23" t="s">
        <v>11</v>
      </c>
      <c r="Z18" s="30" t="str">
        <f>B21</f>
        <v>G2位　常陸大宮</v>
      </c>
      <c r="AA18" s="30"/>
      <c r="AB18" s="30"/>
      <c r="AC18" s="19" t="str">
        <f>IF(AD18=AF18,"△",IF(AD18&gt;AF18,"○","●"))</f>
        <v>△</v>
      </c>
      <c r="AD18" s="18"/>
      <c r="AE18" s="15" t="s">
        <v>16</v>
      </c>
      <c r="AF18" s="18"/>
      <c r="AG18" s="19" t="str">
        <f>IF(AD18=AF18,"△",IF(AD18&lt;AF18,"○","●"))</f>
        <v>△</v>
      </c>
      <c r="AH18" s="30" t="str">
        <f>B23</f>
        <v>H1位　波崎四</v>
      </c>
      <c r="AI18" s="30"/>
      <c r="AJ18" s="30"/>
    </row>
    <row r="19" spans="1:36" ht="24" customHeight="1" x14ac:dyDescent="0.2">
      <c r="A19" s="42">
        <v>2</v>
      </c>
      <c r="B19" s="43" t="s">
        <v>79</v>
      </c>
      <c r="C19" s="44"/>
      <c r="D19" s="45" t="str">
        <f>IF(OR(D20="",F20=""),"",IF(D20&gt;F20,"○",IF(D20=F20,"△","●")))</f>
        <v/>
      </c>
      <c r="E19" s="46"/>
      <c r="F19" s="47"/>
      <c r="G19" s="49"/>
      <c r="H19" s="50"/>
      <c r="I19" s="51"/>
      <c r="J19" s="48" t="str">
        <f>IF(OR(J20="",L20=""),"",IF(J20&gt;L20,"○",IF(J20=L20,"△","●")))</f>
        <v/>
      </c>
      <c r="K19" s="46"/>
      <c r="L19" s="47"/>
      <c r="M19" s="48" t="str">
        <f>IF(OR(M20="",O20=""),"",IF(M20&gt;O20,"○",IF(M20=O20,"△","●")))</f>
        <v/>
      </c>
      <c r="N19" s="46"/>
      <c r="O19" s="47"/>
      <c r="P19" s="55">
        <f>COUNTIF(D19:O19,"○")</f>
        <v>0</v>
      </c>
      <c r="Q19" s="56">
        <f>COUNTIF(D19:O19,"△")</f>
        <v>0</v>
      </c>
      <c r="R19" s="38">
        <f>COUNTIF(D19:O19,"●")</f>
        <v>0</v>
      </c>
      <c r="S19" s="39">
        <f>P19*3+Q19*1</f>
        <v>0</v>
      </c>
      <c r="T19" s="40">
        <f>SUM(D20,J20,M20)</f>
        <v>0</v>
      </c>
      <c r="U19" s="41">
        <f>SUM(F20,L20,O20)</f>
        <v>0</v>
      </c>
      <c r="V19" s="39">
        <f t="shared" ref="V19" si="7">T19-U19</f>
        <v>0</v>
      </c>
      <c r="W19" s="36"/>
      <c r="Y19" s="16"/>
      <c r="Z19" s="31"/>
      <c r="AA19" s="31"/>
      <c r="AB19" s="32"/>
      <c r="AC19" s="20"/>
      <c r="AD19" s="21"/>
      <c r="AE19" s="22"/>
      <c r="AF19" s="21"/>
      <c r="AG19" s="20"/>
      <c r="AH19" s="33"/>
      <c r="AI19" s="31"/>
      <c r="AJ19" s="31"/>
    </row>
    <row r="20" spans="1:36" ht="24" customHeight="1" x14ac:dyDescent="0.2">
      <c r="A20" s="42"/>
      <c r="B20" s="43"/>
      <c r="C20" s="44"/>
      <c r="D20" s="7"/>
      <c r="E20" s="8" t="s">
        <v>8</v>
      </c>
      <c r="F20" s="9"/>
      <c r="G20" s="52"/>
      <c r="H20" s="53"/>
      <c r="I20" s="54"/>
      <c r="J20" s="10"/>
      <c r="K20" s="8" t="s">
        <v>8</v>
      </c>
      <c r="L20" s="9"/>
      <c r="M20" s="10"/>
      <c r="N20" s="8" t="s">
        <v>8</v>
      </c>
      <c r="O20" s="9"/>
      <c r="P20" s="55"/>
      <c r="Q20" s="56"/>
      <c r="R20" s="38"/>
      <c r="S20" s="39"/>
      <c r="T20" s="40"/>
      <c r="U20" s="41"/>
      <c r="V20" s="39"/>
      <c r="W20" s="36"/>
      <c r="Y20" s="23" t="s">
        <v>12</v>
      </c>
      <c r="Z20" s="30" t="str">
        <f>B17</f>
        <v>E2位　波崎一</v>
      </c>
      <c r="AA20" s="30"/>
      <c r="AB20" s="30"/>
      <c r="AC20" s="19" t="str">
        <f t="shared" ref="AC20:AC21" si="8">IF(AD20=AF20,"△",IF(AD20&gt;AF20,"○","●"))</f>
        <v>△</v>
      </c>
      <c r="AD20" s="18"/>
      <c r="AE20" s="15" t="s">
        <v>16</v>
      </c>
      <c r="AF20" s="18"/>
      <c r="AG20" s="19" t="str">
        <f t="shared" ref="AG20:AG21" si="9">IF(AD20=AF20,"△",IF(AD20&lt;AF20,"○","●"))</f>
        <v>△</v>
      </c>
      <c r="AH20" s="30" t="str">
        <f>B21</f>
        <v>G2位　常陸大宮</v>
      </c>
      <c r="AI20" s="30"/>
      <c r="AJ20" s="30"/>
    </row>
    <row r="21" spans="1:36" ht="24" customHeight="1" x14ac:dyDescent="0.2">
      <c r="A21" s="62">
        <v>3</v>
      </c>
      <c r="B21" s="43" t="s">
        <v>80</v>
      </c>
      <c r="C21" s="44"/>
      <c r="D21" s="63" t="str">
        <f>IF(OR(D22="",F22=""),"",IF(D22&gt;F22,"○",IF(D22=F22,"△","●")))</f>
        <v/>
      </c>
      <c r="E21" s="64"/>
      <c r="F21" s="65"/>
      <c r="G21" s="63" t="str">
        <f>IF(OR(G22="",I22=""),"",IF(G22&gt;I22,"○",IF(G22=I22,"△","●")))</f>
        <v/>
      </c>
      <c r="H21" s="64"/>
      <c r="I21" s="65"/>
      <c r="J21" s="75"/>
      <c r="K21" s="73"/>
      <c r="L21" s="74"/>
      <c r="M21" s="63" t="str">
        <f>IF(OR(M22="",O22=""),"",IF(M22&gt;O22,"○",IF(M22=O22,"△","●")))</f>
        <v/>
      </c>
      <c r="N21" s="64"/>
      <c r="O21" s="65"/>
      <c r="P21" s="57">
        <f>COUNTIF(D21:O21,"○")</f>
        <v>0</v>
      </c>
      <c r="Q21" s="58">
        <f>COUNTIF(D21:O21,"△")</f>
        <v>0</v>
      </c>
      <c r="R21" s="59">
        <f>COUNTIF(D21:O21,"●")</f>
        <v>0</v>
      </c>
      <c r="S21" s="39">
        <f>P21*3+Q21*1</f>
        <v>0</v>
      </c>
      <c r="T21" s="60">
        <f>SUM(G22,J22,M22)</f>
        <v>0</v>
      </c>
      <c r="U21" s="61">
        <f>SUM(I22,O22,F22)</f>
        <v>0</v>
      </c>
      <c r="V21" s="39">
        <f t="shared" ref="V21" si="10">T21-U21</f>
        <v>0</v>
      </c>
      <c r="W21" s="36"/>
      <c r="Y21" s="23" t="s">
        <v>13</v>
      </c>
      <c r="Z21" s="30" t="str">
        <f>B19</f>
        <v>F1位　銚子五</v>
      </c>
      <c r="AA21" s="30"/>
      <c r="AB21" s="30"/>
      <c r="AC21" s="19" t="str">
        <f t="shared" si="8"/>
        <v>△</v>
      </c>
      <c r="AD21" s="18"/>
      <c r="AE21" s="15" t="s">
        <v>16</v>
      </c>
      <c r="AF21" s="18"/>
      <c r="AG21" s="19" t="str">
        <f t="shared" si="9"/>
        <v>△</v>
      </c>
      <c r="AH21" s="30" t="str">
        <f>B23</f>
        <v>H1位　波崎四</v>
      </c>
      <c r="AI21" s="30"/>
      <c r="AJ21" s="30"/>
    </row>
    <row r="22" spans="1:36" ht="24" customHeight="1" x14ac:dyDescent="0.2">
      <c r="A22" s="62"/>
      <c r="B22" s="43"/>
      <c r="C22" s="44"/>
      <c r="D22" s="6"/>
      <c r="E22" s="4" t="s">
        <v>8</v>
      </c>
      <c r="F22" s="5"/>
      <c r="G22" s="3"/>
      <c r="H22" s="4" t="s">
        <v>8</v>
      </c>
      <c r="I22" s="5"/>
      <c r="J22" s="75"/>
      <c r="K22" s="73"/>
      <c r="L22" s="74"/>
      <c r="M22" s="3"/>
      <c r="N22" s="4" t="s">
        <v>8</v>
      </c>
      <c r="O22" s="5"/>
      <c r="P22" s="57"/>
      <c r="Q22" s="58"/>
      <c r="R22" s="59"/>
      <c r="S22" s="39"/>
      <c r="T22" s="60"/>
      <c r="U22" s="61"/>
      <c r="V22" s="39"/>
      <c r="W22" s="36"/>
      <c r="Y22" s="23"/>
      <c r="Z22" s="31"/>
      <c r="AA22" s="31"/>
      <c r="AB22" s="32"/>
      <c r="AC22" s="20"/>
      <c r="AD22" s="21"/>
      <c r="AE22" s="22"/>
      <c r="AF22" s="21"/>
      <c r="AG22" s="20"/>
      <c r="AH22" s="33"/>
      <c r="AI22" s="31"/>
      <c r="AJ22" s="31"/>
    </row>
    <row r="23" spans="1:36" ht="24" customHeight="1" x14ac:dyDescent="0.2">
      <c r="A23" s="42">
        <v>4</v>
      </c>
      <c r="B23" s="43" t="s">
        <v>81</v>
      </c>
      <c r="C23" s="44"/>
      <c r="D23" s="45" t="str">
        <f>IF(OR(D24="",F24=""),"",IF(D24&gt;F24,"○",IF(D24=F24,"△","●")))</f>
        <v/>
      </c>
      <c r="E23" s="46"/>
      <c r="F23" s="47"/>
      <c r="G23" s="48" t="str">
        <f>IF(OR(G24="",I24=""),"",IF(G24&gt;I24,"○",IF(G24=I24,"△","●")))</f>
        <v/>
      </c>
      <c r="H23" s="46"/>
      <c r="I23" s="47"/>
      <c r="J23" s="48" t="str">
        <f>IF(OR(J24="",L24=""),"",IF(J24&gt;L24,"○",IF(J24=L24,"△","●")))</f>
        <v/>
      </c>
      <c r="K23" s="46"/>
      <c r="L23" s="47"/>
      <c r="M23" s="49"/>
      <c r="N23" s="50"/>
      <c r="O23" s="51"/>
      <c r="P23" s="55">
        <f>COUNTIF(D23:O23,"○")</f>
        <v>0</v>
      </c>
      <c r="Q23" s="56">
        <f>COUNTIF(D23:O23,"△")</f>
        <v>0</v>
      </c>
      <c r="R23" s="38">
        <f>COUNTIF(D23:O23,"●")</f>
        <v>0</v>
      </c>
      <c r="S23" s="39">
        <f>P23*3+Q23*1</f>
        <v>0</v>
      </c>
      <c r="T23" s="40">
        <f>SUM(G24,J24,D24)</f>
        <v>0</v>
      </c>
      <c r="U23" s="41">
        <f>SUM(I24,L24,F24)</f>
        <v>0</v>
      </c>
      <c r="V23" s="39">
        <f t="shared" ref="V23" si="11">T23-U23</f>
        <v>0</v>
      </c>
      <c r="W23" s="36"/>
      <c r="Y23" s="23" t="s">
        <v>14</v>
      </c>
      <c r="Z23" s="30" t="str">
        <f>B17</f>
        <v>E2位　波崎一</v>
      </c>
      <c r="AA23" s="30"/>
      <c r="AB23" s="30"/>
      <c r="AC23" s="19" t="str">
        <f t="shared" ref="AC23:AC24" si="12">IF(AD23=AF23,"△",IF(AD23&gt;AF23,"○","●"))</f>
        <v>△</v>
      </c>
      <c r="AD23" s="18"/>
      <c r="AE23" s="15" t="s">
        <v>16</v>
      </c>
      <c r="AF23" s="18"/>
      <c r="AG23" s="19" t="str">
        <f t="shared" ref="AG23:AG24" si="13">IF(AD23=AF23,"△",IF(AD23&lt;AF23,"○","●"))</f>
        <v>△</v>
      </c>
      <c r="AH23" s="30" t="str">
        <f>B23</f>
        <v>H1位　波崎四</v>
      </c>
      <c r="AI23" s="30"/>
      <c r="AJ23" s="30"/>
    </row>
    <row r="24" spans="1:36" ht="24" customHeight="1" thickBot="1" x14ac:dyDescent="0.25">
      <c r="A24" s="42"/>
      <c r="B24" s="43"/>
      <c r="C24" s="44"/>
      <c r="D24" s="7"/>
      <c r="E24" s="8" t="s">
        <v>8</v>
      </c>
      <c r="F24" s="11"/>
      <c r="G24" s="10"/>
      <c r="H24" s="8" t="s">
        <v>8</v>
      </c>
      <c r="I24" s="9"/>
      <c r="J24" s="10"/>
      <c r="K24" s="8" t="s">
        <v>8</v>
      </c>
      <c r="L24" s="9"/>
      <c r="M24" s="52"/>
      <c r="N24" s="53"/>
      <c r="O24" s="54"/>
      <c r="P24" s="55"/>
      <c r="Q24" s="56"/>
      <c r="R24" s="38"/>
      <c r="S24" s="39"/>
      <c r="T24" s="40"/>
      <c r="U24" s="41"/>
      <c r="V24" s="39"/>
      <c r="W24" s="37"/>
      <c r="Y24" s="23" t="s">
        <v>15</v>
      </c>
      <c r="Z24" s="30" t="str">
        <f>B19</f>
        <v>F1位　銚子五</v>
      </c>
      <c r="AA24" s="30"/>
      <c r="AB24" s="30"/>
      <c r="AC24" s="19" t="str">
        <f t="shared" si="12"/>
        <v>△</v>
      </c>
      <c r="AD24" s="18"/>
      <c r="AE24" s="15" t="s">
        <v>16</v>
      </c>
      <c r="AF24" s="18"/>
      <c r="AG24" s="19" t="str">
        <f t="shared" si="13"/>
        <v>△</v>
      </c>
      <c r="AH24" s="30" t="str">
        <f>B21</f>
        <v>G2位　常陸大宮</v>
      </c>
      <c r="AI24" s="30"/>
      <c r="AJ24" s="30"/>
    </row>
    <row r="25" spans="1:36" ht="24" customHeight="1" x14ac:dyDescent="0.2"/>
    <row r="26" spans="1:36" ht="24" customHeight="1" thickBot="1" x14ac:dyDescent="0.25">
      <c r="D26" s="29" t="s">
        <v>0</v>
      </c>
      <c r="E26" s="29"/>
      <c r="F26" s="29"/>
      <c r="G26" s="29"/>
      <c r="H26" s="29"/>
      <c r="I26" s="29"/>
      <c r="J26" s="29"/>
      <c r="K26" s="29"/>
      <c r="N26" s="26" t="s">
        <v>44</v>
      </c>
    </row>
    <row r="27" spans="1:36" ht="14.4" x14ac:dyDescent="0.2">
      <c r="A27" s="92"/>
      <c r="B27" s="93"/>
      <c r="C27" s="94"/>
      <c r="D27" s="98">
        <v>1</v>
      </c>
      <c r="E27" s="99"/>
      <c r="F27" s="99"/>
      <c r="G27" s="99">
        <v>2</v>
      </c>
      <c r="H27" s="99"/>
      <c r="I27" s="99"/>
      <c r="J27" s="99">
        <v>3</v>
      </c>
      <c r="K27" s="99"/>
      <c r="L27" s="99"/>
      <c r="M27" s="99">
        <v>4</v>
      </c>
      <c r="N27" s="99"/>
      <c r="O27" s="99"/>
      <c r="P27" s="100" t="s">
        <v>2</v>
      </c>
      <c r="Q27" s="102" t="s">
        <v>3</v>
      </c>
      <c r="R27" s="76" t="s">
        <v>4</v>
      </c>
      <c r="S27" s="78" t="s">
        <v>1</v>
      </c>
      <c r="T27" s="80" t="s">
        <v>5</v>
      </c>
      <c r="U27" s="82" t="s">
        <v>6</v>
      </c>
      <c r="V27" s="78" t="s">
        <v>7</v>
      </c>
      <c r="W27" s="34" t="s">
        <v>9</v>
      </c>
    </row>
    <row r="28" spans="1:36" ht="24" customHeight="1" thickBot="1" x14ac:dyDescent="0.25">
      <c r="A28" s="95"/>
      <c r="B28" s="96"/>
      <c r="C28" s="97"/>
      <c r="D28" s="104" t="str">
        <f>B29</f>
        <v xml:space="preserve">A2位　岩井 </v>
      </c>
      <c r="E28" s="105"/>
      <c r="F28" s="105"/>
      <c r="G28" s="105" t="str">
        <f>B31</f>
        <v>B1位　神栖四</v>
      </c>
      <c r="H28" s="105"/>
      <c r="I28" s="105"/>
      <c r="J28" s="105" t="str">
        <f>B33</f>
        <v>C2位　旭</v>
      </c>
      <c r="K28" s="105"/>
      <c r="L28" s="105"/>
      <c r="M28" s="105" t="str">
        <f>B35</f>
        <v>D1位　潮来一</v>
      </c>
      <c r="N28" s="105"/>
      <c r="O28" s="105"/>
      <c r="P28" s="101"/>
      <c r="Q28" s="103"/>
      <c r="R28" s="77"/>
      <c r="S28" s="79"/>
      <c r="T28" s="81"/>
      <c r="U28" s="83"/>
      <c r="V28" s="79"/>
      <c r="W28" s="35"/>
      <c r="Y28" s="28" t="s">
        <v>25</v>
      </c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</row>
    <row r="29" spans="1:36" ht="24" customHeight="1" thickTop="1" x14ac:dyDescent="0.2">
      <c r="A29" s="70">
        <v>1</v>
      </c>
      <c r="B29" s="71" t="s">
        <v>82</v>
      </c>
      <c r="C29" s="72"/>
      <c r="D29" s="73"/>
      <c r="E29" s="73"/>
      <c r="F29" s="74"/>
      <c r="G29" s="63" t="str">
        <f>IF(OR(G30="",I30=""),"",IF(G30&gt;I30,"○",IF(G30=I30,"△","●")))</f>
        <v/>
      </c>
      <c r="H29" s="64"/>
      <c r="I29" s="65"/>
      <c r="J29" s="63" t="str">
        <f>IF(OR(J30="",L30=""),"",IF(J30&gt;L30,"○",IF(J30=L30,"△","●")))</f>
        <v/>
      </c>
      <c r="K29" s="64"/>
      <c r="L29" s="65"/>
      <c r="M29" s="63" t="str">
        <f>IF(OR(M30="",O30=""),"",IF(M30&gt;O30,"○",IF(M30=O30,"△","●")))</f>
        <v/>
      </c>
      <c r="N29" s="64"/>
      <c r="O29" s="65"/>
      <c r="P29" s="66">
        <f>COUNTIF(G29:O29,"○")</f>
        <v>0</v>
      </c>
      <c r="Q29" s="68">
        <f>COUNTIF(G29:O29,"△")</f>
        <v>0</v>
      </c>
      <c r="R29" s="86">
        <f>COUNTIF(G29:O29,"●")</f>
        <v>0</v>
      </c>
      <c r="S29" s="84">
        <f>P29*3+Q29*1</f>
        <v>0</v>
      </c>
      <c r="T29" s="88">
        <f>SUM(G30,J30,M30)</f>
        <v>0</v>
      </c>
      <c r="U29" s="90">
        <f>SUM(I30,L30,O30)</f>
        <v>0</v>
      </c>
      <c r="V29" s="84">
        <f>T29-U29</f>
        <v>0</v>
      </c>
      <c r="W29" s="36"/>
      <c r="Y29" s="23" t="s">
        <v>10</v>
      </c>
      <c r="Z29" s="30" t="str">
        <f>B29</f>
        <v xml:space="preserve">A2位　岩井 </v>
      </c>
      <c r="AA29" s="30"/>
      <c r="AB29" s="30"/>
      <c r="AC29" s="19" t="str">
        <f>IF(AD29=AF29,"△",IF(AD29&gt;AF29,"○","●"))</f>
        <v>△</v>
      </c>
      <c r="AD29" s="18"/>
      <c r="AE29" s="15" t="s">
        <v>16</v>
      </c>
      <c r="AF29" s="18"/>
      <c r="AG29" s="19" t="str">
        <f>IF(AD29=AF29,"△",IF(AD29&lt;AF29,"○","●"))</f>
        <v>△</v>
      </c>
      <c r="AH29" s="30" t="str">
        <f>B31</f>
        <v>B1位　神栖四</v>
      </c>
      <c r="AI29" s="30"/>
      <c r="AJ29" s="30"/>
    </row>
    <row r="30" spans="1:36" ht="24" customHeight="1" x14ac:dyDescent="0.2">
      <c r="A30" s="62"/>
      <c r="B30" s="43"/>
      <c r="C30" s="44"/>
      <c r="D30" s="73"/>
      <c r="E30" s="73"/>
      <c r="F30" s="74"/>
      <c r="G30" s="3"/>
      <c r="H30" s="4" t="s">
        <v>8</v>
      </c>
      <c r="I30" s="5"/>
      <c r="J30" s="3"/>
      <c r="K30" s="4" t="s">
        <v>8</v>
      </c>
      <c r="L30" s="5"/>
      <c r="M30" s="3"/>
      <c r="N30" s="4" t="s">
        <v>8</v>
      </c>
      <c r="O30" s="5"/>
      <c r="P30" s="67"/>
      <c r="Q30" s="69"/>
      <c r="R30" s="87"/>
      <c r="S30" s="85"/>
      <c r="T30" s="89"/>
      <c r="U30" s="91"/>
      <c r="V30" s="85"/>
      <c r="W30" s="36"/>
      <c r="Y30" s="23" t="s">
        <v>11</v>
      </c>
      <c r="Z30" s="30" t="str">
        <f>B33</f>
        <v>C2位　旭</v>
      </c>
      <c r="AA30" s="30"/>
      <c r="AB30" s="30"/>
      <c r="AC30" s="19" t="str">
        <f>IF(AD30=AF30,"△",IF(AD30&gt;AF30,"○","●"))</f>
        <v>△</v>
      </c>
      <c r="AD30" s="18"/>
      <c r="AE30" s="15" t="s">
        <v>16</v>
      </c>
      <c r="AF30" s="18"/>
      <c r="AG30" s="19" t="str">
        <f>IF(AD30=AF30,"△",IF(AD30&lt;AF30,"○","●"))</f>
        <v>△</v>
      </c>
      <c r="AH30" s="30" t="str">
        <f>B35</f>
        <v>D1位　潮来一</v>
      </c>
      <c r="AI30" s="30"/>
      <c r="AJ30" s="30"/>
    </row>
    <row r="31" spans="1:36" ht="24" customHeight="1" x14ac:dyDescent="0.2">
      <c r="A31" s="42">
        <v>2</v>
      </c>
      <c r="B31" s="43" t="s">
        <v>83</v>
      </c>
      <c r="C31" s="44"/>
      <c r="D31" s="45" t="str">
        <f>IF(OR(D32="",F32=""),"",IF(D32&gt;F32,"○",IF(D32=F32,"△","●")))</f>
        <v/>
      </c>
      <c r="E31" s="46"/>
      <c r="F31" s="47"/>
      <c r="G31" s="49"/>
      <c r="H31" s="50"/>
      <c r="I31" s="51"/>
      <c r="J31" s="48" t="str">
        <f>IF(OR(J32="",L32=""),"",IF(J32&gt;L32,"○",IF(J32=L32,"△","●")))</f>
        <v/>
      </c>
      <c r="K31" s="46"/>
      <c r="L31" s="47"/>
      <c r="M31" s="48" t="str">
        <f>IF(OR(M32="",O32=""),"",IF(M32&gt;O32,"○",IF(M32=O32,"△","●")))</f>
        <v/>
      </c>
      <c r="N31" s="46"/>
      <c r="O31" s="47"/>
      <c r="P31" s="55">
        <f>COUNTIF(D31:O31,"○")</f>
        <v>0</v>
      </c>
      <c r="Q31" s="56">
        <f>COUNTIF(D31:O31,"△")</f>
        <v>0</v>
      </c>
      <c r="R31" s="38">
        <f>COUNTIF(D31:O31,"●")</f>
        <v>0</v>
      </c>
      <c r="S31" s="39">
        <f>P31*3+Q31*1</f>
        <v>0</v>
      </c>
      <c r="T31" s="40">
        <f>SUM(D32,J32,M32)</f>
        <v>0</v>
      </c>
      <c r="U31" s="41">
        <f>SUM(F32,L32,O32)</f>
        <v>0</v>
      </c>
      <c r="V31" s="39">
        <f t="shared" ref="V31" si="14">T31-U31</f>
        <v>0</v>
      </c>
      <c r="W31" s="36"/>
      <c r="Y31" s="16"/>
      <c r="Z31" s="31"/>
      <c r="AA31" s="31"/>
      <c r="AB31" s="32"/>
      <c r="AC31" s="20"/>
      <c r="AD31" s="21"/>
      <c r="AE31" s="22"/>
      <c r="AF31" s="21"/>
      <c r="AG31" s="20"/>
      <c r="AH31" s="33"/>
      <c r="AI31" s="31"/>
      <c r="AJ31" s="31"/>
    </row>
    <row r="32" spans="1:36" ht="24" customHeight="1" x14ac:dyDescent="0.2">
      <c r="A32" s="42"/>
      <c r="B32" s="43"/>
      <c r="C32" s="44"/>
      <c r="D32" s="7"/>
      <c r="E32" s="8" t="s">
        <v>8</v>
      </c>
      <c r="F32" s="9"/>
      <c r="G32" s="52"/>
      <c r="H32" s="53"/>
      <c r="I32" s="54"/>
      <c r="J32" s="10"/>
      <c r="K32" s="8" t="s">
        <v>8</v>
      </c>
      <c r="L32" s="9"/>
      <c r="M32" s="10"/>
      <c r="N32" s="8" t="s">
        <v>8</v>
      </c>
      <c r="O32" s="9"/>
      <c r="P32" s="55"/>
      <c r="Q32" s="56"/>
      <c r="R32" s="38"/>
      <c r="S32" s="39"/>
      <c r="T32" s="40"/>
      <c r="U32" s="41"/>
      <c r="V32" s="39"/>
      <c r="W32" s="36"/>
      <c r="Y32" s="23" t="s">
        <v>12</v>
      </c>
      <c r="Z32" s="30" t="str">
        <f>B29</f>
        <v xml:space="preserve">A2位　岩井 </v>
      </c>
      <c r="AA32" s="30"/>
      <c r="AB32" s="30"/>
      <c r="AC32" s="19" t="str">
        <f t="shared" ref="AC32:AC33" si="15">IF(AD32=AF32,"△",IF(AD32&gt;AF32,"○","●"))</f>
        <v>△</v>
      </c>
      <c r="AD32" s="18"/>
      <c r="AE32" s="15" t="s">
        <v>16</v>
      </c>
      <c r="AF32" s="18"/>
      <c r="AG32" s="19" t="str">
        <f t="shared" ref="AG32:AG33" si="16">IF(AD32=AF32,"△",IF(AD32&lt;AF32,"○","●"))</f>
        <v>△</v>
      </c>
      <c r="AH32" s="30" t="str">
        <f>B33</f>
        <v>C2位　旭</v>
      </c>
      <c r="AI32" s="30"/>
      <c r="AJ32" s="30"/>
    </row>
    <row r="33" spans="1:36" ht="24" customHeight="1" x14ac:dyDescent="0.2">
      <c r="A33" s="62">
        <v>3</v>
      </c>
      <c r="B33" s="43" t="s">
        <v>84</v>
      </c>
      <c r="C33" s="44"/>
      <c r="D33" s="63" t="str">
        <f>IF(OR(D34="",F34=""),"",IF(D34&gt;F34,"○",IF(D34=F34,"△","●")))</f>
        <v/>
      </c>
      <c r="E33" s="64"/>
      <c r="F33" s="65"/>
      <c r="G33" s="63" t="str">
        <f>IF(OR(G34="",I34=""),"",IF(G34&gt;I34,"○",IF(G34=I34,"△","●")))</f>
        <v/>
      </c>
      <c r="H33" s="64"/>
      <c r="I33" s="65"/>
      <c r="J33" s="75"/>
      <c r="K33" s="73"/>
      <c r="L33" s="74"/>
      <c r="M33" s="63" t="str">
        <f>IF(OR(M34="",O34=""),"",IF(M34&gt;O34,"○",IF(M34=O34,"△","●")))</f>
        <v/>
      </c>
      <c r="N33" s="64"/>
      <c r="O33" s="65"/>
      <c r="P33" s="57">
        <f>COUNTIF(D33:O33,"○")</f>
        <v>0</v>
      </c>
      <c r="Q33" s="58">
        <f>COUNTIF(D33:O33,"△")</f>
        <v>0</v>
      </c>
      <c r="R33" s="59">
        <f>COUNTIF(D33:O33,"●")</f>
        <v>0</v>
      </c>
      <c r="S33" s="39">
        <f>P33*3+Q33*1</f>
        <v>0</v>
      </c>
      <c r="T33" s="60">
        <f>SUM(G34,J34,M34)</f>
        <v>0</v>
      </c>
      <c r="U33" s="61">
        <f>SUM(I34,O34,F34)</f>
        <v>0</v>
      </c>
      <c r="V33" s="39">
        <f t="shared" ref="V33" si="17">T33-U33</f>
        <v>0</v>
      </c>
      <c r="W33" s="36"/>
      <c r="Y33" s="23" t="s">
        <v>13</v>
      </c>
      <c r="Z33" s="30" t="str">
        <f>B31</f>
        <v>B1位　神栖四</v>
      </c>
      <c r="AA33" s="30"/>
      <c r="AB33" s="30"/>
      <c r="AC33" s="19" t="str">
        <f t="shared" si="15"/>
        <v>△</v>
      </c>
      <c r="AD33" s="18"/>
      <c r="AE33" s="15" t="s">
        <v>16</v>
      </c>
      <c r="AF33" s="18"/>
      <c r="AG33" s="19" t="str">
        <f t="shared" si="16"/>
        <v>△</v>
      </c>
      <c r="AH33" s="30" t="str">
        <f>B35</f>
        <v>D1位　潮来一</v>
      </c>
      <c r="AI33" s="30"/>
      <c r="AJ33" s="30"/>
    </row>
    <row r="34" spans="1:36" ht="24" customHeight="1" x14ac:dyDescent="0.2">
      <c r="A34" s="62"/>
      <c r="B34" s="43"/>
      <c r="C34" s="44"/>
      <c r="D34" s="6"/>
      <c r="E34" s="4" t="s">
        <v>8</v>
      </c>
      <c r="F34" s="5"/>
      <c r="G34" s="3"/>
      <c r="H34" s="4" t="s">
        <v>8</v>
      </c>
      <c r="I34" s="5"/>
      <c r="J34" s="75"/>
      <c r="K34" s="73"/>
      <c r="L34" s="74"/>
      <c r="M34" s="3"/>
      <c r="N34" s="4" t="s">
        <v>8</v>
      </c>
      <c r="O34" s="5"/>
      <c r="P34" s="57"/>
      <c r="Q34" s="58"/>
      <c r="R34" s="59"/>
      <c r="S34" s="39"/>
      <c r="T34" s="60"/>
      <c r="U34" s="61"/>
      <c r="V34" s="39"/>
      <c r="W34" s="36"/>
      <c r="Y34" s="23"/>
      <c r="Z34" s="31"/>
      <c r="AA34" s="31"/>
      <c r="AB34" s="32"/>
      <c r="AC34" s="20"/>
      <c r="AD34" s="21"/>
      <c r="AE34" s="22"/>
      <c r="AF34" s="21"/>
      <c r="AG34" s="20"/>
      <c r="AH34" s="33"/>
      <c r="AI34" s="31"/>
      <c r="AJ34" s="31"/>
    </row>
    <row r="35" spans="1:36" ht="24" customHeight="1" x14ac:dyDescent="0.2">
      <c r="A35" s="42">
        <v>4</v>
      </c>
      <c r="B35" s="43" t="s">
        <v>85</v>
      </c>
      <c r="C35" s="44"/>
      <c r="D35" s="45" t="str">
        <f>IF(OR(D36="",F36=""),"",IF(D36&gt;F36,"○",IF(D36=F36,"△","●")))</f>
        <v/>
      </c>
      <c r="E35" s="46"/>
      <c r="F35" s="47"/>
      <c r="G35" s="48" t="str">
        <f>IF(OR(G36="",I36=""),"",IF(G36&gt;I36,"○",IF(G36=I36,"△","●")))</f>
        <v/>
      </c>
      <c r="H35" s="46"/>
      <c r="I35" s="47"/>
      <c r="J35" s="48" t="str">
        <f>IF(OR(J36="",L36=""),"",IF(J36&gt;L36,"○",IF(J36=L36,"△","●")))</f>
        <v/>
      </c>
      <c r="K35" s="46"/>
      <c r="L35" s="47"/>
      <c r="M35" s="49"/>
      <c r="N35" s="50"/>
      <c r="O35" s="51"/>
      <c r="P35" s="55">
        <f>COUNTIF(D35:O35,"○")</f>
        <v>0</v>
      </c>
      <c r="Q35" s="56">
        <f>COUNTIF(D35:O35,"△")</f>
        <v>0</v>
      </c>
      <c r="R35" s="38">
        <f>COUNTIF(D35:O35,"●")</f>
        <v>0</v>
      </c>
      <c r="S35" s="39">
        <f>P35*3+Q35*1</f>
        <v>0</v>
      </c>
      <c r="T35" s="40">
        <f>SUM(G36,J36,D36)</f>
        <v>0</v>
      </c>
      <c r="U35" s="41">
        <f>SUM(I36,L36,F36)</f>
        <v>0</v>
      </c>
      <c r="V35" s="39">
        <f t="shared" ref="V35" si="18">T35-U35</f>
        <v>0</v>
      </c>
      <c r="W35" s="36"/>
      <c r="Y35" s="23" t="s">
        <v>14</v>
      </c>
      <c r="Z35" s="30" t="str">
        <f>B29</f>
        <v xml:space="preserve">A2位　岩井 </v>
      </c>
      <c r="AA35" s="30"/>
      <c r="AB35" s="30"/>
      <c r="AC35" s="19" t="str">
        <f t="shared" ref="AC35:AC36" si="19">IF(AD35=AF35,"△",IF(AD35&gt;AF35,"○","●"))</f>
        <v>△</v>
      </c>
      <c r="AD35" s="18"/>
      <c r="AE35" s="15" t="s">
        <v>16</v>
      </c>
      <c r="AF35" s="18"/>
      <c r="AG35" s="19" t="str">
        <f t="shared" ref="AG35:AG36" si="20">IF(AD35=AF35,"△",IF(AD35&lt;AF35,"○","●"))</f>
        <v>△</v>
      </c>
      <c r="AH35" s="30" t="str">
        <f>B35</f>
        <v>D1位　潮来一</v>
      </c>
      <c r="AI35" s="30"/>
      <c r="AJ35" s="30"/>
    </row>
    <row r="36" spans="1:36" ht="24" customHeight="1" thickBot="1" x14ac:dyDescent="0.25">
      <c r="A36" s="42"/>
      <c r="B36" s="43"/>
      <c r="C36" s="44"/>
      <c r="D36" s="7"/>
      <c r="E36" s="8" t="s">
        <v>8</v>
      </c>
      <c r="F36" s="11"/>
      <c r="G36" s="10"/>
      <c r="H36" s="8" t="s">
        <v>8</v>
      </c>
      <c r="I36" s="9"/>
      <c r="J36" s="10"/>
      <c r="K36" s="8" t="s">
        <v>8</v>
      </c>
      <c r="L36" s="9"/>
      <c r="M36" s="52"/>
      <c r="N36" s="53"/>
      <c r="O36" s="54"/>
      <c r="P36" s="55"/>
      <c r="Q36" s="56"/>
      <c r="R36" s="38"/>
      <c r="S36" s="39"/>
      <c r="T36" s="40"/>
      <c r="U36" s="41"/>
      <c r="V36" s="39"/>
      <c r="W36" s="37"/>
      <c r="Y36" s="23" t="s">
        <v>15</v>
      </c>
      <c r="Z36" s="30" t="str">
        <f>B31</f>
        <v>B1位　神栖四</v>
      </c>
      <c r="AA36" s="30"/>
      <c r="AB36" s="30"/>
      <c r="AC36" s="19" t="str">
        <f t="shared" si="19"/>
        <v>△</v>
      </c>
      <c r="AD36" s="18"/>
      <c r="AE36" s="15" t="s">
        <v>16</v>
      </c>
      <c r="AF36" s="18"/>
      <c r="AG36" s="19" t="str">
        <f t="shared" si="20"/>
        <v>△</v>
      </c>
      <c r="AH36" s="30" t="str">
        <f>B33</f>
        <v>C2位　旭</v>
      </c>
      <c r="AI36" s="30"/>
      <c r="AJ36" s="30"/>
    </row>
    <row r="37" spans="1:36" ht="24" customHeight="1" x14ac:dyDescent="0.2"/>
    <row r="38" spans="1:36" ht="24" customHeight="1" thickBot="1" x14ac:dyDescent="0.25">
      <c r="D38" s="29" t="s">
        <v>0</v>
      </c>
      <c r="E38" s="29"/>
      <c r="F38" s="29"/>
      <c r="G38" s="29"/>
      <c r="H38" s="29"/>
      <c r="I38" s="29"/>
      <c r="J38" s="29"/>
      <c r="K38" s="29"/>
      <c r="N38" s="26" t="s">
        <v>45</v>
      </c>
    </row>
    <row r="39" spans="1:36" ht="14.4" x14ac:dyDescent="0.2">
      <c r="A39" s="92"/>
      <c r="B39" s="93"/>
      <c r="C39" s="94"/>
      <c r="D39" s="98">
        <v>1</v>
      </c>
      <c r="E39" s="99"/>
      <c r="F39" s="99"/>
      <c r="G39" s="99">
        <v>2</v>
      </c>
      <c r="H39" s="99"/>
      <c r="I39" s="99"/>
      <c r="J39" s="99">
        <v>3</v>
      </c>
      <c r="K39" s="99"/>
      <c r="L39" s="99"/>
      <c r="M39" s="99">
        <v>4</v>
      </c>
      <c r="N39" s="99"/>
      <c r="O39" s="99"/>
      <c r="P39" s="100" t="s">
        <v>2</v>
      </c>
      <c r="Q39" s="102" t="s">
        <v>3</v>
      </c>
      <c r="R39" s="76" t="s">
        <v>4</v>
      </c>
      <c r="S39" s="78" t="s">
        <v>1</v>
      </c>
      <c r="T39" s="80" t="s">
        <v>5</v>
      </c>
      <c r="U39" s="82" t="s">
        <v>6</v>
      </c>
      <c r="V39" s="78" t="s">
        <v>7</v>
      </c>
      <c r="W39" s="34" t="s">
        <v>9</v>
      </c>
    </row>
    <row r="40" spans="1:36" ht="24" customHeight="1" thickBot="1" x14ac:dyDescent="0.25">
      <c r="A40" s="95"/>
      <c r="B40" s="96"/>
      <c r="C40" s="97"/>
      <c r="D40" s="104" t="str">
        <f>B41</f>
        <v>E1位　日の出</v>
      </c>
      <c r="E40" s="105"/>
      <c r="F40" s="105"/>
      <c r="G40" s="105" t="str">
        <f>B43</f>
        <v>F2位　御所ケ丘</v>
      </c>
      <c r="H40" s="105"/>
      <c r="I40" s="105"/>
      <c r="J40" s="105" t="str">
        <f>B45</f>
        <v>G1位　笛吹石和</v>
      </c>
      <c r="K40" s="105"/>
      <c r="L40" s="105"/>
      <c r="M40" s="105" t="str">
        <f>B47</f>
        <v>H２位　東海大菅生</v>
      </c>
      <c r="N40" s="105"/>
      <c r="O40" s="105"/>
      <c r="P40" s="101"/>
      <c r="Q40" s="103"/>
      <c r="R40" s="77"/>
      <c r="S40" s="79"/>
      <c r="T40" s="81"/>
      <c r="U40" s="83"/>
      <c r="V40" s="79"/>
      <c r="W40" s="35"/>
      <c r="Y40" s="28" t="s">
        <v>32</v>
      </c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1:36" ht="24" customHeight="1" thickTop="1" x14ac:dyDescent="0.2">
      <c r="A41" s="70">
        <v>1</v>
      </c>
      <c r="B41" s="71" t="s">
        <v>86</v>
      </c>
      <c r="C41" s="72"/>
      <c r="D41" s="73"/>
      <c r="E41" s="73"/>
      <c r="F41" s="74"/>
      <c r="G41" s="63" t="str">
        <f>IF(OR(G42="",I42=""),"",IF(G42&gt;I42,"○",IF(G42=I42,"△","●")))</f>
        <v/>
      </c>
      <c r="H41" s="64"/>
      <c r="I41" s="65"/>
      <c r="J41" s="63" t="str">
        <f>IF(OR(J42="",L42=""),"",IF(J42&gt;L42,"○",IF(J42=L42,"△","●")))</f>
        <v/>
      </c>
      <c r="K41" s="64"/>
      <c r="L41" s="65"/>
      <c r="M41" s="63" t="str">
        <f>IF(OR(M42="",O42=""),"",IF(M42&gt;O42,"○",IF(M42=O42,"△","●")))</f>
        <v/>
      </c>
      <c r="N41" s="64"/>
      <c r="O41" s="65"/>
      <c r="P41" s="66">
        <f>COUNTIF(G41:O41,"○")</f>
        <v>0</v>
      </c>
      <c r="Q41" s="68">
        <f>COUNTIF(G41:O41,"△")</f>
        <v>0</v>
      </c>
      <c r="R41" s="86">
        <f>COUNTIF(G41:O41,"●")</f>
        <v>0</v>
      </c>
      <c r="S41" s="84">
        <f>P41*3+Q41*1</f>
        <v>0</v>
      </c>
      <c r="T41" s="88">
        <f>SUM(G42,J42,M42)</f>
        <v>0</v>
      </c>
      <c r="U41" s="90">
        <f>SUM(I42,L42,O42)</f>
        <v>0</v>
      </c>
      <c r="V41" s="84">
        <f>T41-U41</f>
        <v>0</v>
      </c>
      <c r="W41" s="36"/>
      <c r="Y41" s="23" t="s">
        <v>10</v>
      </c>
      <c r="Z41" s="30" t="str">
        <f>B41</f>
        <v>E1位　日の出</v>
      </c>
      <c r="AA41" s="30"/>
      <c r="AB41" s="30"/>
      <c r="AC41" s="19" t="str">
        <f>IF(AD41=AF41,"△",IF(AD41&gt;AF41,"○","●"))</f>
        <v>△</v>
      </c>
      <c r="AD41" s="18"/>
      <c r="AE41" s="15" t="s">
        <v>16</v>
      </c>
      <c r="AF41" s="18"/>
      <c r="AG41" s="19" t="str">
        <f>IF(AD41=AF41,"△",IF(AD41&lt;AF41,"○","●"))</f>
        <v>△</v>
      </c>
      <c r="AH41" s="30" t="str">
        <f>B43</f>
        <v>F2位　御所ケ丘</v>
      </c>
      <c r="AI41" s="30"/>
      <c r="AJ41" s="30"/>
    </row>
    <row r="42" spans="1:36" ht="24" customHeight="1" x14ac:dyDescent="0.2">
      <c r="A42" s="62"/>
      <c r="B42" s="43"/>
      <c r="C42" s="44"/>
      <c r="D42" s="73"/>
      <c r="E42" s="73"/>
      <c r="F42" s="74"/>
      <c r="G42" s="3"/>
      <c r="H42" s="4" t="s">
        <v>8</v>
      </c>
      <c r="I42" s="5"/>
      <c r="J42" s="3"/>
      <c r="K42" s="4" t="s">
        <v>8</v>
      </c>
      <c r="L42" s="5"/>
      <c r="M42" s="3"/>
      <c r="N42" s="4" t="s">
        <v>8</v>
      </c>
      <c r="O42" s="5"/>
      <c r="P42" s="67"/>
      <c r="Q42" s="69"/>
      <c r="R42" s="87"/>
      <c r="S42" s="85"/>
      <c r="T42" s="89"/>
      <c r="U42" s="91"/>
      <c r="V42" s="85"/>
      <c r="W42" s="36"/>
      <c r="Y42" s="23" t="s">
        <v>11</v>
      </c>
      <c r="Z42" s="30" t="str">
        <f>B45</f>
        <v>G1位　笛吹石和</v>
      </c>
      <c r="AA42" s="30"/>
      <c r="AB42" s="30"/>
      <c r="AC42" s="19" t="str">
        <f>IF(AD42=AF42,"△",IF(AD42&gt;AF42,"○","●"))</f>
        <v>△</v>
      </c>
      <c r="AD42" s="18"/>
      <c r="AE42" s="15" t="s">
        <v>16</v>
      </c>
      <c r="AF42" s="18"/>
      <c r="AG42" s="19" t="str">
        <f>IF(AD42=AF42,"△",IF(AD42&lt;AF42,"○","●"))</f>
        <v>△</v>
      </c>
      <c r="AH42" s="30" t="str">
        <f>B47</f>
        <v>H２位　東海大菅生</v>
      </c>
      <c r="AI42" s="30"/>
      <c r="AJ42" s="30"/>
    </row>
    <row r="43" spans="1:36" ht="24" customHeight="1" x14ac:dyDescent="0.2">
      <c r="A43" s="42">
        <v>2</v>
      </c>
      <c r="B43" s="43" t="s">
        <v>87</v>
      </c>
      <c r="C43" s="44"/>
      <c r="D43" s="45" t="str">
        <f>IF(OR(D44="",F44=""),"",IF(D44&gt;F44,"○",IF(D44=F44,"△","●")))</f>
        <v/>
      </c>
      <c r="E43" s="46"/>
      <c r="F43" s="47"/>
      <c r="G43" s="49"/>
      <c r="H43" s="50"/>
      <c r="I43" s="51"/>
      <c r="J43" s="48" t="str">
        <f>IF(OR(J44="",L44=""),"",IF(J44&gt;L44,"○",IF(J44=L44,"△","●")))</f>
        <v/>
      </c>
      <c r="K43" s="46"/>
      <c r="L43" s="47"/>
      <c r="M43" s="48" t="str">
        <f>IF(OR(M44="",O44=""),"",IF(M44&gt;O44,"○",IF(M44=O44,"△","●")))</f>
        <v/>
      </c>
      <c r="N43" s="46"/>
      <c r="O43" s="47"/>
      <c r="P43" s="55">
        <f>COUNTIF(D43:O43,"○")</f>
        <v>0</v>
      </c>
      <c r="Q43" s="56">
        <f>COUNTIF(D43:O43,"△")</f>
        <v>0</v>
      </c>
      <c r="R43" s="38">
        <f>COUNTIF(D43:O43,"●")</f>
        <v>0</v>
      </c>
      <c r="S43" s="39">
        <f>P43*3+Q43*1</f>
        <v>0</v>
      </c>
      <c r="T43" s="40">
        <f>SUM(D44,J44,M44)</f>
        <v>0</v>
      </c>
      <c r="U43" s="41">
        <f>SUM(F44,L44,O44)</f>
        <v>0</v>
      </c>
      <c r="V43" s="39">
        <f t="shared" ref="V43" si="21">T43-U43</f>
        <v>0</v>
      </c>
      <c r="W43" s="36"/>
      <c r="Y43" s="16"/>
      <c r="Z43" s="31"/>
      <c r="AA43" s="31"/>
      <c r="AB43" s="32"/>
      <c r="AC43" s="20"/>
      <c r="AD43" s="21"/>
      <c r="AE43" s="22"/>
      <c r="AF43" s="21"/>
      <c r="AG43" s="20"/>
      <c r="AH43" s="33"/>
      <c r="AI43" s="31"/>
      <c r="AJ43" s="31"/>
    </row>
    <row r="44" spans="1:36" ht="24" customHeight="1" x14ac:dyDescent="0.2">
      <c r="A44" s="42"/>
      <c r="B44" s="43"/>
      <c r="C44" s="44"/>
      <c r="D44" s="7"/>
      <c r="E44" s="8" t="s">
        <v>8</v>
      </c>
      <c r="F44" s="9"/>
      <c r="G44" s="52"/>
      <c r="H44" s="53"/>
      <c r="I44" s="54"/>
      <c r="J44" s="10"/>
      <c r="K44" s="8" t="s">
        <v>8</v>
      </c>
      <c r="L44" s="9"/>
      <c r="M44" s="10"/>
      <c r="N44" s="8" t="s">
        <v>8</v>
      </c>
      <c r="O44" s="9"/>
      <c r="P44" s="55"/>
      <c r="Q44" s="56"/>
      <c r="R44" s="38"/>
      <c r="S44" s="39"/>
      <c r="T44" s="40"/>
      <c r="U44" s="41"/>
      <c r="V44" s="39"/>
      <c r="W44" s="36"/>
      <c r="Y44" s="23" t="s">
        <v>12</v>
      </c>
      <c r="Z44" s="30" t="str">
        <f>B41</f>
        <v>E1位　日の出</v>
      </c>
      <c r="AA44" s="30"/>
      <c r="AB44" s="30"/>
      <c r="AC44" s="19" t="str">
        <f t="shared" ref="AC44:AC45" si="22">IF(AD44=AF44,"△",IF(AD44&gt;AF44,"○","●"))</f>
        <v>△</v>
      </c>
      <c r="AD44" s="18"/>
      <c r="AE44" s="15" t="s">
        <v>16</v>
      </c>
      <c r="AF44" s="18"/>
      <c r="AG44" s="19" t="str">
        <f t="shared" ref="AG44:AG45" si="23">IF(AD44=AF44,"△",IF(AD44&lt;AF44,"○","●"))</f>
        <v>△</v>
      </c>
      <c r="AH44" s="30" t="str">
        <f>B45</f>
        <v>G1位　笛吹石和</v>
      </c>
      <c r="AI44" s="30"/>
      <c r="AJ44" s="30"/>
    </row>
    <row r="45" spans="1:36" ht="24" customHeight="1" x14ac:dyDescent="0.2">
      <c r="A45" s="62">
        <v>3</v>
      </c>
      <c r="B45" s="43" t="s">
        <v>88</v>
      </c>
      <c r="C45" s="44"/>
      <c r="D45" s="63" t="str">
        <f>IF(OR(D46="",F46=""),"",IF(D46&gt;F46,"○",IF(D46=F46,"△","●")))</f>
        <v/>
      </c>
      <c r="E45" s="64"/>
      <c r="F45" s="65"/>
      <c r="G45" s="63" t="str">
        <f>IF(OR(G46="",I46=""),"",IF(G46&gt;I46,"○",IF(G46=I46,"△","●")))</f>
        <v/>
      </c>
      <c r="H45" s="64"/>
      <c r="I45" s="65"/>
      <c r="J45" s="75"/>
      <c r="K45" s="73"/>
      <c r="L45" s="74"/>
      <c r="M45" s="63" t="str">
        <f>IF(OR(M46="",O46=""),"",IF(M46&gt;O46,"○",IF(M46=O46,"△","●")))</f>
        <v/>
      </c>
      <c r="N45" s="64"/>
      <c r="O45" s="65"/>
      <c r="P45" s="57">
        <f>COUNTIF(D45:O45,"○")</f>
        <v>0</v>
      </c>
      <c r="Q45" s="58">
        <f>COUNTIF(D45:O45,"△")</f>
        <v>0</v>
      </c>
      <c r="R45" s="59">
        <f>COUNTIF(D45:O45,"●")</f>
        <v>0</v>
      </c>
      <c r="S45" s="39">
        <f>P45*3+Q45*1</f>
        <v>0</v>
      </c>
      <c r="T45" s="60">
        <f>SUM(G46,J46,M46)</f>
        <v>0</v>
      </c>
      <c r="U45" s="61">
        <f>SUM(I46,O46,F46)</f>
        <v>0</v>
      </c>
      <c r="V45" s="39">
        <f t="shared" ref="V45" si="24">T45-U45</f>
        <v>0</v>
      </c>
      <c r="W45" s="36"/>
      <c r="Y45" s="23" t="s">
        <v>13</v>
      </c>
      <c r="Z45" s="30" t="str">
        <f>B43</f>
        <v>F2位　御所ケ丘</v>
      </c>
      <c r="AA45" s="30"/>
      <c r="AB45" s="30"/>
      <c r="AC45" s="19" t="str">
        <f t="shared" si="22"/>
        <v>△</v>
      </c>
      <c r="AD45" s="18"/>
      <c r="AE45" s="15" t="s">
        <v>16</v>
      </c>
      <c r="AF45" s="18"/>
      <c r="AG45" s="19" t="str">
        <f t="shared" si="23"/>
        <v>△</v>
      </c>
      <c r="AH45" s="30" t="str">
        <f>B47</f>
        <v>H２位　東海大菅生</v>
      </c>
      <c r="AI45" s="30"/>
      <c r="AJ45" s="30"/>
    </row>
    <row r="46" spans="1:36" ht="24" customHeight="1" x14ac:dyDescent="0.2">
      <c r="A46" s="62"/>
      <c r="B46" s="43"/>
      <c r="C46" s="44"/>
      <c r="D46" s="6"/>
      <c r="E46" s="4" t="s">
        <v>8</v>
      </c>
      <c r="F46" s="5"/>
      <c r="G46" s="3"/>
      <c r="H46" s="4" t="s">
        <v>8</v>
      </c>
      <c r="I46" s="5"/>
      <c r="J46" s="75"/>
      <c r="K46" s="73"/>
      <c r="L46" s="74"/>
      <c r="M46" s="3"/>
      <c r="N46" s="4" t="s">
        <v>8</v>
      </c>
      <c r="O46" s="5"/>
      <c r="P46" s="57"/>
      <c r="Q46" s="58"/>
      <c r="R46" s="59"/>
      <c r="S46" s="39"/>
      <c r="T46" s="60"/>
      <c r="U46" s="61"/>
      <c r="V46" s="39"/>
      <c r="W46" s="36"/>
      <c r="Y46" s="23"/>
      <c r="Z46" s="31"/>
      <c r="AA46" s="31"/>
      <c r="AB46" s="32"/>
      <c r="AC46" s="20"/>
      <c r="AD46" s="21"/>
      <c r="AE46" s="22"/>
      <c r="AF46" s="21"/>
      <c r="AG46" s="20"/>
      <c r="AH46" s="33"/>
      <c r="AI46" s="31"/>
      <c r="AJ46" s="31"/>
    </row>
    <row r="47" spans="1:36" ht="24" customHeight="1" x14ac:dyDescent="0.2">
      <c r="A47" s="42">
        <v>4</v>
      </c>
      <c r="B47" s="43" t="s">
        <v>89</v>
      </c>
      <c r="C47" s="44"/>
      <c r="D47" s="45" t="str">
        <f>IF(OR(D48="",F48=""),"",IF(D48&gt;F48,"○",IF(D48=F48,"△","●")))</f>
        <v/>
      </c>
      <c r="E47" s="46"/>
      <c r="F47" s="47"/>
      <c r="G47" s="48" t="str">
        <f>IF(OR(G48="",I48=""),"",IF(G48&gt;I48,"○",IF(G48=I48,"△","●")))</f>
        <v/>
      </c>
      <c r="H47" s="46"/>
      <c r="I47" s="47"/>
      <c r="J47" s="48" t="str">
        <f>IF(OR(J48="",L48=""),"",IF(J48&gt;L48,"○",IF(J48=L48,"△","●")))</f>
        <v/>
      </c>
      <c r="K47" s="46"/>
      <c r="L47" s="47"/>
      <c r="M47" s="49"/>
      <c r="N47" s="50"/>
      <c r="O47" s="51"/>
      <c r="P47" s="55">
        <f>COUNTIF(D47:O47,"○")</f>
        <v>0</v>
      </c>
      <c r="Q47" s="56">
        <f>COUNTIF(D47:O47,"△")</f>
        <v>0</v>
      </c>
      <c r="R47" s="38">
        <f>COUNTIF(D47:O47,"●")</f>
        <v>0</v>
      </c>
      <c r="S47" s="39">
        <f>P47*3+Q47*1</f>
        <v>0</v>
      </c>
      <c r="T47" s="40">
        <f>SUM(G48,J48,D48)</f>
        <v>0</v>
      </c>
      <c r="U47" s="41">
        <f>SUM(I48,L48,F48)</f>
        <v>0</v>
      </c>
      <c r="V47" s="39">
        <f t="shared" ref="V47" si="25">T47-U47</f>
        <v>0</v>
      </c>
      <c r="W47" s="36"/>
      <c r="Y47" s="23" t="s">
        <v>14</v>
      </c>
      <c r="Z47" s="30" t="str">
        <f>B41</f>
        <v>E1位　日の出</v>
      </c>
      <c r="AA47" s="30"/>
      <c r="AB47" s="30"/>
      <c r="AC47" s="19" t="str">
        <f t="shared" ref="AC47:AC48" si="26">IF(AD47=AF47,"△",IF(AD47&gt;AF47,"○","●"))</f>
        <v>△</v>
      </c>
      <c r="AD47" s="18"/>
      <c r="AE47" s="15" t="s">
        <v>16</v>
      </c>
      <c r="AF47" s="18"/>
      <c r="AG47" s="19" t="str">
        <f t="shared" ref="AG47:AG48" si="27">IF(AD47=AF47,"△",IF(AD47&lt;AF47,"○","●"))</f>
        <v>△</v>
      </c>
      <c r="AH47" s="30" t="str">
        <f>B47</f>
        <v>H２位　東海大菅生</v>
      </c>
      <c r="AI47" s="30"/>
      <c r="AJ47" s="30"/>
    </row>
    <row r="48" spans="1:36" ht="24" customHeight="1" thickBot="1" x14ac:dyDescent="0.25">
      <c r="A48" s="42"/>
      <c r="B48" s="43"/>
      <c r="C48" s="44"/>
      <c r="D48" s="7"/>
      <c r="E48" s="8" t="s">
        <v>8</v>
      </c>
      <c r="F48" s="11"/>
      <c r="G48" s="10"/>
      <c r="H48" s="8" t="s">
        <v>8</v>
      </c>
      <c r="I48" s="9"/>
      <c r="J48" s="10"/>
      <c r="K48" s="8" t="s">
        <v>8</v>
      </c>
      <c r="L48" s="9"/>
      <c r="M48" s="52"/>
      <c r="N48" s="53"/>
      <c r="O48" s="54"/>
      <c r="P48" s="55"/>
      <c r="Q48" s="56"/>
      <c r="R48" s="38"/>
      <c r="S48" s="39"/>
      <c r="T48" s="40"/>
      <c r="U48" s="41"/>
      <c r="V48" s="39"/>
      <c r="W48" s="37"/>
      <c r="Y48" s="23" t="s">
        <v>15</v>
      </c>
      <c r="Z48" s="30" t="str">
        <f>B43</f>
        <v>F2位　御所ケ丘</v>
      </c>
      <c r="AA48" s="30"/>
      <c r="AB48" s="30"/>
      <c r="AC48" s="19" t="str">
        <f t="shared" si="26"/>
        <v>△</v>
      </c>
      <c r="AD48" s="18"/>
      <c r="AE48" s="15" t="s">
        <v>16</v>
      </c>
      <c r="AF48" s="18"/>
      <c r="AG48" s="19" t="str">
        <f t="shared" si="27"/>
        <v>△</v>
      </c>
      <c r="AH48" s="30" t="str">
        <f>B45</f>
        <v>G1位　笛吹石和</v>
      </c>
      <c r="AI48" s="30"/>
      <c r="AJ48" s="30"/>
    </row>
    <row r="49" spans="1:36" ht="24" customHeight="1" x14ac:dyDescent="0.2"/>
    <row r="50" spans="1:36" ht="24" customHeight="1" thickBot="1" x14ac:dyDescent="0.25">
      <c r="D50" s="29" t="s">
        <v>0</v>
      </c>
      <c r="E50" s="29"/>
      <c r="F50" s="29"/>
      <c r="G50" s="29"/>
      <c r="H50" s="29"/>
      <c r="I50" s="29"/>
      <c r="J50" s="29"/>
      <c r="K50" s="29"/>
      <c r="N50" s="26" t="s">
        <v>46</v>
      </c>
    </row>
    <row r="51" spans="1:36" ht="14.4" x14ac:dyDescent="0.2">
      <c r="A51" s="92"/>
      <c r="B51" s="93"/>
      <c r="C51" s="94"/>
      <c r="D51" s="98">
        <v>1</v>
      </c>
      <c r="E51" s="99"/>
      <c r="F51" s="99"/>
      <c r="G51" s="99">
        <v>2</v>
      </c>
      <c r="H51" s="99"/>
      <c r="I51" s="99"/>
      <c r="J51" s="99">
        <v>3</v>
      </c>
      <c r="K51" s="99"/>
      <c r="L51" s="99"/>
      <c r="M51" s="99">
        <v>4</v>
      </c>
      <c r="N51" s="99"/>
      <c r="O51" s="99"/>
      <c r="P51" s="100" t="s">
        <v>2</v>
      </c>
      <c r="Q51" s="102" t="s">
        <v>3</v>
      </c>
      <c r="R51" s="76" t="s">
        <v>4</v>
      </c>
      <c r="S51" s="78" t="s">
        <v>1</v>
      </c>
      <c r="T51" s="80" t="s">
        <v>5</v>
      </c>
      <c r="U51" s="82" t="s">
        <v>6</v>
      </c>
      <c r="V51" s="78" t="s">
        <v>7</v>
      </c>
      <c r="W51" s="34" t="s">
        <v>9</v>
      </c>
    </row>
    <row r="52" spans="1:36" ht="24" customHeight="1" thickBot="1" x14ac:dyDescent="0.25">
      <c r="A52" s="95"/>
      <c r="B52" s="96"/>
      <c r="C52" s="97"/>
      <c r="D52" s="104" t="str">
        <f>B53</f>
        <v>A３位　松戸三</v>
      </c>
      <c r="E52" s="105"/>
      <c r="F52" s="105"/>
      <c r="G52" s="105" t="str">
        <f>B55</f>
        <v>B４位　小名浜二</v>
      </c>
      <c r="H52" s="105"/>
      <c r="I52" s="105"/>
      <c r="J52" s="105" t="str">
        <f>B57</f>
        <v>C３位　多賀</v>
      </c>
      <c r="K52" s="105"/>
      <c r="L52" s="105"/>
      <c r="M52" s="105" t="str">
        <f>B59</f>
        <v>D４位　南中山</v>
      </c>
      <c r="N52" s="105"/>
      <c r="O52" s="105"/>
      <c r="P52" s="101"/>
      <c r="Q52" s="103"/>
      <c r="R52" s="77"/>
      <c r="S52" s="79"/>
      <c r="T52" s="81"/>
      <c r="U52" s="83"/>
      <c r="V52" s="79"/>
      <c r="W52" s="35"/>
      <c r="Y52" s="28" t="s">
        <v>34</v>
      </c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1:36" ht="24" customHeight="1" thickTop="1" x14ac:dyDescent="0.2">
      <c r="A53" s="70">
        <v>1</v>
      </c>
      <c r="B53" s="71" t="s">
        <v>90</v>
      </c>
      <c r="C53" s="72"/>
      <c r="D53" s="73"/>
      <c r="E53" s="73"/>
      <c r="F53" s="74"/>
      <c r="G53" s="63" t="str">
        <f>IF(OR(G54="",I54=""),"",IF(G54&gt;I54,"○",IF(G54=I54,"△","●")))</f>
        <v/>
      </c>
      <c r="H53" s="64"/>
      <c r="I53" s="65"/>
      <c r="J53" s="63" t="str">
        <f>IF(OR(J54="",L54=""),"",IF(J54&gt;L54,"○",IF(J54=L54,"△","●")))</f>
        <v/>
      </c>
      <c r="K53" s="64"/>
      <c r="L53" s="65"/>
      <c r="M53" s="63" t="str">
        <f>IF(OR(M54="",O54=""),"",IF(M54&gt;O54,"○",IF(M54=O54,"△","●")))</f>
        <v/>
      </c>
      <c r="N53" s="64"/>
      <c r="O53" s="65"/>
      <c r="P53" s="66">
        <f>COUNTIF(G53:O53,"○")</f>
        <v>0</v>
      </c>
      <c r="Q53" s="68">
        <f>COUNTIF(G53:O53,"△")</f>
        <v>0</v>
      </c>
      <c r="R53" s="86">
        <f>COUNTIF(G53:O53,"●")</f>
        <v>0</v>
      </c>
      <c r="S53" s="84">
        <f>P53*3+Q53*1</f>
        <v>0</v>
      </c>
      <c r="T53" s="88">
        <f>SUM(G54,J54,M54)</f>
        <v>0</v>
      </c>
      <c r="U53" s="90">
        <f>SUM(I54,L54,O54)</f>
        <v>0</v>
      </c>
      <c r="V53" s="84">
        <f>T53-U53</f>
        <v>0</v>
      </c>
      <c r="W53" s="36"/>
      <c r="Y53" s="23" t="s">
        <v>10</v>
      </c>
      <c r="Z53" s="30" t="str">
        <f>B53</f>
        <v>A３位　松戸三</v>
      </c>
      <c r="AA53" s="30"/>
      <c r="AB53" s="30"/>
      <c r="AC53" s="19" t="str">
        <f>IF(AD53=AF53,"△",IF(AD53&gt;AF53,"○","●"))</f>
        <v>△</v>
      </c>
      <c r="AD53" s="18"/>
      <c r="AE53" s="15" t="s">
        <v>16</v>
      </c>
      <c r="AF53" s="18"/>
      <c r="AG53" s="19" t="str">
        <f>IF(AD53=AF53,"△",IF(AD53&lt;AF53,"○","●"))</f>
        <v>△</v>
      </c>
      <c r="AH53" s="30" t="str">
        <f>B55</f>
        <v>B４位　小名浜二</v>
      </c>
      <c r="AI53" s="30"/>
      <c r="AJ53" s="30"/>
    </row>
    <row r="54" spans="1:36" ht="24" customHeight="1" x14ac:dyDescent="0.2">
      <c r="A54" s="62"/>
      <c r="B54" s="43"/>
      <c r="C54" s="44"/>
      <c r="D54" s="73"/>
      <c r="E54" s="73"/>
      <c r="F54" s="74"/>
      <c r="G54" s="3"/>
      <c r="H54" s="4" t="s">
        <v>8</v>
      </c>
      <c r="I54" s="5"/>
      <c r="J54" s="3"/>
      <c r="K54" s="4" t="s">
        <v>8</v>
      </c>
      <c r="L54" s="5"/>
      <c r="M54" s="3"/>
      <c r="N54" s="4" t="s">
        <v>8</v>
      </c>
      <c r="O54" s="5"/>
      <c r="P54" s="67"/>
      <c r="Q54" s="69"/>
      <c r="R54" s="87"/>
      <c r="S54" s="85"/>
      <c r="T54" s="89"/>
      <c r="U54" s="91"/>
      <c r="V54" s="85"/>
      <c r="W54" s="36"/>
      <c r="Y54" s="23" t="s">
        <v>11</v>
      </c>
      <c r="Z54" s="30" t="str">
        <f>B57</f>
        <v>C３位　多賀</v>
      </c>
      <c r="AA54" s="30"/>
      <c r="AB54" s="30"/>
      <c r="AC54" s="19" t="str">
        <f>IF(AD54=AF54,"△",IF(AD54&gt;AF54,"○","●"))</f>
        <v>△</v>
      </c>
      <c r="AD54" s="18"/>
      <c r="AE54" s="15" t="s">
        <v>16</v>
      </c>
      <c r="AF54" s="18"/>
      <c r="AG54" s="19" t="str">
        <f>IF(AD54=AF54,"△",IF(AD54&lt;AF54,"○","●"))</f>
        <v>△</v>
      </c>
      <c r="AH54" s="30" t="str">
        <f>B59</f>
        <v>D４位　南中山</v>
      </c>
      <c r="AI54" s="30"/>
      <c r="AJ54" s="30"/>
    </row>
    <row r="55" spans="1:36" ht="24" customHeight="1" x14ac:dyDescent="0.2">
      <c r="A55" s="42">
        <v>2</v>
      </c>
      <c r="B55" s="43" t="s">
        <v>91</v>
      </c>
      <c r="C55" s="44"/>
      <c r="D55" s="45" t="str">
        <f>IF(OR(D56="",F56=""),"",IF(D56&gt;F56,"○",IF(D56=F56,"△","●")))</f>
        <v/>
      </c>
      <c r="E55" s="46"/>
      <c r="F55" s="47"/>
      <c r="G55" s="49"/>
      <c r="H55" s="50"/>
      <c r="I55" s="51"/>
      <c r="J55" s="48" t="str">
        <f>IF(OR(J56="",L56=""),"",IF(J56&gt;L56,"○",IF(J56=L56,"△","●")))</f>
        <v/>
      </c>
      <c r="K55" s="46"/>
      <c r="L55" s="47"/>
      <c r="M55" s="48" t="str">
        <f>IF(OR(M56="",O56=""),"",IF(M56&gt;O56,"○",IF(M56=O56,"△","●")))</f>
        <v/>
      </c>
      <c r="N55" s="46"/>
      <c r="O55" s="47"/>
      <c r="P55" s="55">
        <f>COUNTIF(D55:O55,"○")</f>
        <v>0</v>
      </c>
      <c r="Q55" s="56">
        <f>COUNTIF(D55:O55,"△")</f>
        <v>0</v>
      </c>
      <c r="R55" s="38">
        <f>COUNTIF(D55:O55,"●")</f>
        <v>0</v>
      </c>
      <c r="S55" s="39">
        <f>P55*3+Q55*1</f>
        <v>0</v>
      </c>
      <c r="T55" s="40">
        <f>SUM(D56,J56,M56)</f>
        <v>0</v>
      </c>
      <c r="U55" s="41">
        <f>SUM(F56,L56,O56)</f>
        <v>0</v>
      </c>
      <c r="V55" s="39">
        <f t="shared" ref="V55" si="28">T55-U55</f>
        <v>0</v>
      </c>
      <c r="W55" s="36"/>
      <c r="Y55" s="16"/>
      <c r="Z55" s="31"/>
      <c r="AA55" s="31"/>
      <c r="AB55" s="32"/>
      <c r="AC55" s="20"/>
      <c r="AD55" s="21"/>
      <c r="AE55" s="22"/>
      <c r="AF55" s="21"/>
      <c r="AG55" s="20"/>
      <c r="AH55" s="33"/>
      <c r="AI55" s="31"/>
      <c r="AJ55" s="31"/>
    </row>
    <row r="56" spans="1:36" ht="24" customHeight="1" x14ac:dyDescent="0.2">
      <c r="A56" s="42"/>
      <c r="B56" s="43"/>
      <c r="C56" s="44"/>
      <c r="D56" s="7"/>
      <c r="E56" s="8" t="s">
        <v>8</v>
      </c>
      <c r="F56" s="9"/>
      <c r="G56" s="52"/>
      <c r="H56" s="53"/>
      <c r="I56" s="54"/>
      <c r="J56" s="10"/>
      <c r="K56" s="8" t="s">
        <v>8</v>
      </c>
      <c r="L56" s="9"/>
      <c r="M56" s="10"/>
      <c r="N56" s="8" t="s">
        <v>8</v>
      </c>
      <c r="O56" s="9"/>
      <c r="P56" s="55"/>
      <c r="Q56" s="56"/>
      <c r="R56" s="38"/>
      <c r="S56" s="39"/>
      <c r="T56" s="40"/>
      <c r="U56" s="41"/>
      <c r="V56" s="39"/>
      <c r="W56" s="36"/>
      <c r="Y56" s="23" t="s">
        <v>12</v>
      </c>
      <c r="Z56" s="30" t="str">
        <f>B53</f>
        <v>A３位　松戸三</v>
      </c>
      <c r="AA56" s="30"/>
      <c r="AB56" s="30"/>
      <c r="AC56" s="19" t="str">
        <f t="shared" ref="AC56:AC57" si="29">IF(AD56=AF56,"△",IF(AD56&gt;AF56,"○","●"))</f>
        <v>△</v>
      </c>
      <c r="AD56" s="18"/>
      <c r="AE56" s="15"/>
      <c r="AF56" s="18"/>
      <c r="AG56" s="19" t="str">
        <f t="shared" ref="AG56:AG57" si="30">IF(AD56=AF56,"△",IF(AD56&lt;AF56,"○","●"))</f>
        <v>△</v>
      </c>
      <c r="AH56" s="30" t="str">
        <f>B57</f>
        <v>C３位　多賀</v>
      </c>
      <c r="AI56" s="30"/>
      <c r="AJ56" s="30"/>
    </row>
    <row r="57" spans="1:36" ht="24" customHeight="1" x14ac:dyDescent="0.2">
      <c r="A57" s="62">
        <v>3</v>
      </c>
      <c r="B57" s="43" t="s">
        <v>92</v>
      </c>
      <c r="C57" s="44"/>
      <c r="D57" s="63" t="str">
        <f>IF(OR(D58="",F58=""),"",IF(D58&gt;F58,"○",IF(D58=F58,"△","●")))</f>
        <v/>
      </c>
      <c r="E57" s="64"/>
      <c r="F57" s="65"/>
      <c r="G57" s="63" t="str">
        <f>IF(OR(G58="",I58=""),"",IF(G58&gt;I58,"○",IF(G58=I58,"△","●")))</f>
        <v/>
      </c>
      <c r="H57" s="64"/>
      <c r="I57" s="65"/>
      <c r="J57" s="75"/>
      <c r="K57" s="73"/>
      <c r="L57" s="74"/>
      <c r="M57" s="63" t="str">
        <f>IF(OR(M58="",O58=""),"",IF(M58&gt;O58,"○",IF(M58=O58,"△","●")))</f>
        <v/>
      </c>
      <c r="N57" s="64"/>
      <c r="O57" s="65"/>
      <c r="P57" s="57">
        <f>COUNTIF(D57:O57,"○")</f>
        <v>0</v>
      </c>
      <c r="Q57" s="58">
        <f>COUNTIF(D57:O57,"△")</f>
        <v>0</v>
      </c>
      <c r="R57" s="59">
        <f>COUNTIF(D57:O57,"●")</f>
        <v>0</v>
      </c>
      <c r="S57" s="39">
        <f>P57*3+Q57*1</f>
        <v>0</v>
      </c>
      <c r="T57" s="60">
        <f>SUM(G58,J58,M58)</f>
        <v>0</v>
      </c>
      <c r="U57" s="61">
        <f>SUM(I58,O58,F58)</f>
        <v>0</v>
      </c>
      <c r="V57" s="39">
        <f t="shared" ref="V57" si="31">T57-U57</f>
        <v>0</v>
      </c>
      <c r="W57" s="36"/>
      <c r="Y57" s="23" t="s">
        <v>13</v>
      </c>
      <c r="Z57" s="30" t="str">
        <f>B55</f>
        <v>B４位　小名浜二</v>
      </c>
      <c r="AA57" s="30"/>
      <c r="AB57" s="30"/>
      <c r="AC57" s="19" t="str">
        <f t="shared" si="29"/>
        <v>△</v>
      </c>
      <c r="AD57" s="18"/>
      <c r="AE57" s="15" t="s">
        <v>16</v>
      </c>
      <c r="AF57" s="18"/>
      <c r="AG57" s="19" t="str">
        <f t="shared" si="30"/>
        <v>△</v>
      </c>
      <c r="AH57" s="30" t="str">
        <f>B59</f>
        <v>D４位　南中山</v>
      </c>
      <c r="AI57" s="30"/>
      <c r="AJ57" s="30"/>
    </row>
    <row r="58" spans="1:36" ht="24" customHeight="1" x14ac:dyDescent="0.2">
      <c r="A58" s="62"/>
      <c r="B58" s="43"/>
      <c r="C58" s="44"/>
      <c r="D58" s="6"/>
      <c r="E58" s="4" t="s">
        <v>8</v>
      </c>
      <c r="F58" s="5"/>
      <c r="G58" s="3"/>
      <c r="H58" s="4" t="s">
        <v>8</v>
      </c>
      <c r="I58" s="5"/>
      <c r="J58" s="75"/>
      <c r="K58" s="73"/>
      <c r="L58" s="74"/>
      <c r="M58" s="3"/>
      <c r="N58" s="4" t="s">
        <v>8</v>
      </c>
      <c r="O58" s="5"/>
      <c r="P58" s="57"/>
      <c r="Q58" s="58"/>
      <c r="R58" s="59"/>
      <c r="S58" s="39"/>
      <c r="T58" s="60"/>
      <c r="U58" s="61"/>
      <c r="V58" s="39"/>
      <c r="W58" s="36"/>
      <c r="Y58" s="23"/>
      <c r="Z58" s="31"/>
      <c r="AA58" s="31"/>
      <c r="AB58" s="32"/>
      <c r="AC58" s="20"/>
      <c r="AD58" s="21"/>
      <c r="AE58" s="22"/>
      <c r="AF58" s="21"/>
      <c r="AG58" s="20"/>
      <c r="AH58" s="33"/>
      <c r="AI58" s="31"/>
      <c r="AJ58" s="31"/>
    </row>
    <row r="59" spans="1:36" ht="24" customHeight="1" x14ac:dyDescent="0.2">
      <c r="A59" s="42">
        <v>4</v>
      </c>
      <c r="B59" s="43" t="s">
        <v>93</v>
      </c>
      <c r="C59" s="44"/>
      <c r="D59" s="45" t="str">
        <f>IF(OR(D60="",F60=""),"",IF(D60&gt;F60,"○",IF(D60=F60,"△","●")))</f>
        <v/>
      </c>
      <c r="E59" s="46"/>
      <c r="F59" s="47"/>
      <c r="G59" s="48" t="str">
        <f>IF(OR(G60="",I60=""),"",IF(G60&gt;I60,"○",IF(G60=I60,"△","●")))</f>
        <v/>
      </c>
      <c r="H59" s="46"/>
      <c r="I59" s="47"/>
      <c r="J59" s="48" t="str">
        <f>IF(OR(J60="",L60=""),"",IF(J60&gt;L60,"○",IF(J60=L60,"△","●")))</f>
        <v/>
      </c>
      <c r="K59" s="46"/>
      <c r="L59" s="47"/>
      <c r="M59" s="49"/>
      <c r="N59" s="50"/>
      <c r="O59" s="51"/>
      <c r="P59" s="55">
        <f>COUNTIF(D59:O59,"○")</f>
        <v>0</v>
      </c>
      <c r="Q59" s="56">
        <f>COUNTIF(D59:O59,"△")</f>
        <v>0</v>
      </c>
      <c r="R59" s="38">
        <f>COUNTIF(D59:O59,"●")</f>
        <v>0</v>
      </c>
      <c r="S59" s="39">
        <f>P59*3+Q59*1</f>
        <v>0</v>
      </c>
      <c r="T59" s="40">
        <f>SUM(G60,J60,D60)</f>
        <v>0</v>
      </c>
      <c r="U59" s="41">
        <f>SUM(I60,L60,F60)</f>
        <v>0</v>
      </c>
      <c r="V59" s="39">
        <f t="shared" ref="V59" si="32">T59-U59</f>
        <v>0</v>
      </c>
      <c r="W59" s="36"/>
      <c r="Y59" s="23" t="s">
        <v>14</v>
      </c>
      <c r="Z59" s="30" t="str">
        <f>B53</f>
        <v>A３位　松戸三</v>
      </c>
      <c r="AA59" s="30"/>
      <c r="AB59" s="30"/>
      <c r="AC59" s="19" t="str">
        <f t="shared" ref="AC59:AC60" si="33">IF(AD59=AF59,"△",IF(AD59&gt;AF59,"○","●"))</f>
        <v>△</v>
      </c>
      <c r="AD59" s="18"/>
      <c r="AE59" s="15" t="s">
        <v>16</v>
      </c>
      <c r="AF59" s="18"/>
      <c r="AG59" s="19" t="str">
        <f t="shared" ref="AG59:AG60" si="34">IF(AD59=AF59,"△",IF(AD59&lt;AF59,"○","●"))</f>
        <v>△</v>
      </c>
      <c r="AH59" s="30" t="str">
        <f>B59</f>
        <v>D４位　南中山</v>
      </c>
      <c r="AI59" s="30"/>
      <c r="AJ59" s="30"/>
    </row>
    <row r="60" spans="1:36" ht="24" customHeight="1" thickBot="1" x14ac:dyDescent="0.25">
      <c r="A60" s="42"/>
      <c r="B60" s="43"/>
      <c r="C60" s="44"/>
      <c r="D60" s="7"/>
      <c r="E60" s="8" t="s">
        <v>8</v>
      </c>
      <c r="F60" s="11"/>
      <c r="G60" s="10"/>
      <c r="H60" s="8" t="s">
        <v>8</v>
      </c>
      <c r="I60" s="9"/>
      <c r="J60" s="10"/>
      <c r="K60" s="8" t="s">
        <v>8</v>
      </c>
      <c r="L60" s="9"/>
      <c r="M60" s="52"/>
      <c r="N60" s="53"/>
      <c r="O60" s="54"/>
      <c r="P60" s="55"/>
      <c r="Q60" s="56"/>
      <c r="R60" s="38"/>
      <c r="S60" s="39"/>
      <c r="T60" s="40"/>
      <c r="U60" s="41"/>
      <c r="V60" s="39"/>
      <c r="W60" s="37"/>
      <c r="Y60" s="23" t="s">
        <v>15</v>
      </c>
      <c r="Z60" s="30" t="str">
        <f>B55</f>
        <v>B４位　小名浜二</v>
      </c>
      <c r="AA60" s="30"/>
      <c r="AB60" s="30"/>
      <c r="AC60" s="19" t="str">
        <f t="shared" si="33"/>
        <v>△</v>
      </c>
      <c r="AD60" s="18"/>
      <c r="AE60" s="15" t="s">
        <v>16</v>
      </c>
      <c r="AF60" s="18"/>
      <c r="AG60" s="19" t="str">
        <f t="shared" si="34"/>
        <v>△</v>
      </c>
      <c r="AH60" s="30" t="str">
        <f>B57</f>
        <v>C３位　多賀</v>
      </c>
      <c r="AI60" s="30"/>
      <c r="AJ60" s="30"/>
    </row>
    <row r="61" spans="1:36" ht="24" customHeight="1" x14ac:dyDescent="0.2"/>
    <row r="62" spans="1:36" ht="24" customHeight="1" thickBot="1" x14ac:dyDescent="0.25">
      <c r="D62" s="29" t="s">
        <v>0</v>
      </c>
      <c r="E62" s="29"/>
      <c r="F62" s="29"/>
      <c r="G62" s="29"/>
      <c r="H62" s="29"/>
      <c r="I62" s="29"/>
      <c r="J62" s="29"/>
      <c r="K62" s="29"/>
      <c r="N62" s="26" t="s">
        <v>47</v>
      </c>
    </row>
    <row r="63" spans="1:36" ht="14.4" x14ac:dyDescent="0.2">
      <c r="A63" s="92"/>
      <c r="B63" s="93"/>
      <c r="C63" s="94"/>
      <c r="D63" s="98">
        <v>1</v>
      </c>
      <c r="E63" s="99"/>
      <c r="F63" s="99"/>
      <c r="G63" s="99">
        <v>2</v>
      </c>
      <c r="H63" s="99"/>
      <c r="I63" s="99"/>
      <c r="J63" s="99">
        <v>3</v>
      </c>
      <c r="K63" s="99"/>
      <c r="L63" s="99"/>
      <c r="M63" s="99">
        <v>4</v>
      </c>
      <c r="N63" s="99"/>
      <c r="O63" s="99"/>
      <c r="P63" s="100" t="s">
        <v>2</v>
      </c>
      <c r="Q63" s="102" t="s">
        <v>3</v>
      </c>
      <c r="R63" s="76" t="s">
        <v>4</v>
      </c>
      <c r="S63" s="78" t="s">
        <v>1</v>
      </c>
      <c r="T63" s="80" t="s">
        <v>5</v>
      </c>
      <c r="U63" s="82" t="s">
        <v>6</v>
      </c>
      <c r="V63" s="78" t="s">
        <v>7</v>
      </c>
      <c r="W63" s="34" t="s">
        <v>9</v>
      </c>
    </row>
    <row r="64" spans="1:36" ht="24" customHeight="1" thickBot="1" x14ac:dyDescent="0.25">
      <c r="A64" s="95"/>
      <c r="B64" s="96"/>
      <c r="C64" s="97"/>
      <c r="D64" s="104" t="str">
        <f>B65</f>
        <v>E４位　植田</v>
      </c>
      <c r="E64" s="105"/>
      <c r="F64" s="105"/>
      <c r="G64" s="105" t="str">
        <f>B67</f>
        <v>F３位　大野</v>
      </c>
      <c r="H64" s="105"/>
      <c r="I64" s="105"/>
      <c r="J64" s="105" t="str">
        <f>B69</f>
        <v>G４位　公津の杜</v>
      </c>
      <c r="K64" s="105"/>
      <c r="L64" s="105"/>
      <c r="M64" s="105" t="str">
        <f>B71</f>
        <v>H３位　笛吹一宮</v>
      </c>
      <c r="N64" s="105"/>
      <c r="O64" s="105"/>
      <c r="P64" s="101"/>
      <c r="Q64" s="103"/>
      <c r="R64" s="77"/>
      <c r="S64" s="79"/>
      <c r="T64" s="81"/>
      <c r="U64" s="83"/>
      <c r="V64" s="79"/>
      <c r="W64" s="35"/>
      <c r="Y64" s="28" t="s">
        <v>35</v>
      </c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1:36" ht="24" customHeight="1" thickTop="1" x14ac:dyDescent="0.2">
      <c r="A65" s="70">
        <v>1</v>
      </c>
      <c r="B65" s="71" t="s">
        <v>94</v>
      </c>
      <c r="C65" s="72"/>
      <c r="D65" s="73"/>
      <c r="E65" s="73"/>
      <c r="F65" s="74"/>
      <c r="G65" s="63" t="str">
        <f>IF(OR(G66="",I66=""),"",IF(G66&gt;I66,"○",IF(G66=I66,"△","●")))</f>
        <v/>
      </c>
      <c r="H65" s="64"/>
      <c r="I65" s="65"/>
      <c r="J65" s="63" t="str">
        <f>IF(OR(J66="",L66=""),"",IF(J66&gt;L66,"○",IF(J66=L66,"△","●")))</f>
        <v/>
      </c>
      <c r="K65" s="64"/>
      <c r="L65" s="65"/>
      <c r="M65" s="63" t="str">
        <f>IF(OR(M66="",O66=""),"",IF(M66&gt;O66,"○",IF(M66=O66,"△","●")))</f>
        <v/>
      </c>
      <c r="N65" s="64"/>
      <c r="O65" s="65"/>
      <c r="P65" s="66">
        <f>COUNTIF(G65:O65,"○")</f>
        <v>0</v>
      </c>
      <c r="Q65" s="68">
        <f>COUNTIF(G65:O65,"△")</f>
        <v>0</v>
      </c>
      <c r="R65" s="86">
        <f>COUNTIF(G65:O65,"●")</f>
        <v>0</v>
      </c>
      <c r="S65" s="84">
        <f>P65*3+Q65*1</f>
        <v>0</v>
      </c>
      <c r="T65" s="88">
        <f>SUM(G66,J66,M66)</f>
        <v>0</v>
      </c>
      <c r="U65" s="90">
        <f>SUM(I66,L66,O66)</f>
        <v>0</v>
      </c>
      <c r="V65" s="84">
        <f>T65-U65</f>
        <v>0</v>
      </c>
      <c r="W65" s="36"/>
      <c r="Y65" s="23" t="s">
        <v>10</v>
      </c>
      <c r="Z65" s="30" t="str">
        <f>B65</f>
        <v>E４位　植田</v>
      </c>
      <c r="AA65" s="30"/>
      <c r="AB65" s="30"/>
      <c r="AC65" s="19" t="str">
        <f>IF(AD65=AF65,"△",IF(AD65&gt;AF65,"○","●"))</f>
        <v>△</v>
      </c>
      <c r="AD65" s="18"/>
      <c r="AE65" s="15" t="s">
        <v>16</v>
      </c>
      <c r="AF65" s="18"/>
      <c r="AG65" s="19" t="str">
        <f>IF(AD65=AF65,"△",IF(AD65&lt;AF65,"○","●"))</f>
        <v>△</v>
      </c>
      <c r="AH65" s="30" t="str">
        <f>B67</f>
        <v>F３位　大野</v>
      </c>
      <c r="AI65" s="30"/>
      <c r="AJ65" s="30"/>
    </row>
    <row r="66" spans="1:36" ht="24" customHeight="1" x14ac:dyDescent="0.2">
      <c r="A66" s="62"/>
      <c r="B66" s="43"/>
      <c r="C66" s="44"/>
      <c r="D66" s="73"/>
      <c r="E66" s="73"/>
      <c r="F66" s="74"/>
      <c r="G66" s="3"/>
      <c r="H66" s="4" t="s">
        <v>8</v>
      </c>
      <c r="I66" s="5"/>
      <c r="J66" s="3"/>
      <c r="K66" s="4" t="s">
        <v>8</v>
      </c>
      <c r="L66" s="5"/>
      <c r="M66" s="3"/>
      <c r="N66" s="4" t="s">
        <v>8</v>
      </c>
      <c r="O66" s="5"/>
      <c r="P66" s="67"/>
      <c r="Q66" s="69"/>
      <c r="R66" s="87"/>
      <c r="S66" s="85"/>
      <c r="T66" s="89"/>
      <c r="U66" s="91"/>
      <c r="V66" s="85"/>
      <c r="W66" s="36"/>
      <c r="Y66" s="23" t="s">
        <v>11</v>
      </c>
      <c r="Z66" s="30" t="str">
        <f>B69</f>
        <v>G４位　公津の杜</v>
      </c>
      <c r="AA66" s="30"/>
      <c r="AB66" s="30"/>
      <c r="AC66" s="19" t="str">
        <f>IF(AD66=AF66,"△",IF(AD66&gt;AF66,"○","●"))</f>
        <v>△</v>
      </c>
      <c r="AD66" s="18"/>
      <c r="AE66" s="15" t="s">
        <v>16</v>
      </c>
      <c r="AF66" s="18"/>
      <c r="AG66" s="19" t="str">
        <f>IF(AD66=AF66,"△",IF(AD66&lt;AF66,"○","●"))</f>
        <v>△</v>
      </c>
      <c r="AH66" s="30" t="str">
        <f>B71</f>
        <v>H３位　笛吹一宮</v>
      </c>
      <c r="AI66" s="30"/>
      <c r="AJ66" s="30"/>
    </row>
    <row r="67" spans="1:36" ht="24" customHeight="1" x14ac:dyDescent="0.2">
      <c r="A67" s="42">
        <v>2</v>
      </c>
      <c r="B67" s="43" t="s">
        <v>95</v>
      </c>
      <c r="C67" s="44"/>
      <c r="D67" s="45" t="str">
        <f>IF(OR(D68="",F68=""),"",IF(D68&gt;F68,"○",IF(D68=F68,"△","●")))</f>
        <v/>
      </c>
      <c r="E67" s="46"/>
      <c r="F67" s="47"/>
      <c r="G67" s="49"/>
      <c r="H67" s="50"/>
      <c r="I67" s="51"/>
      <c r="J67" s="48" t="str">
        <f>IF(OR(J68="",L68=""),"",IF(J68&gt;L68,"○",IF(J68=L68,"△","●")))</f>
        <v/>
      </c>
      <c r="K67" s="46"/>
      <c r="L67" s="47"/>
      <c r="M67" s="48" t="str">
        <f>IF(OR(M68="",O68=""),"",IF(M68&gt;O68,"○",IF(M68=O68,"△","●")))</f>
        <v/>
      </c>
      <c r="N67" s="46"/>
      <c r="O67" s="47"/>
      <c r="P67" s="55">
        <f>COUNTIF(D67:O67,"○")</f>
        <v>0</v>
      </c>
      <c r="Q67" s="56">
        <f>COUNTIF(D67:O67,"△")</f>
        <v>0</v>
      </c>
      <c r="R67" s="38">
        <f>COUNTIF(D67:O67,"●")</f>
        <v>0</v>
      </c>
      <c r="S67" s="39">
        <f>P67*3+Q67*1</f>
        <v>0</v>
      </c>
      <c r="T67" s="40">
        <f>SUM(D68,J68,M68)</f>
        <v>0</v>
      </c>
      <c r="U67" s="41">
        <f>SUM(F68,L68,O68)</f>
        <v>0</v>
      </c>
      <c r="V67" s="39">
        <f t="shared" ref="V67" si="35">T67-U67</f>
        <v>0</v>
      </c>
      <c r="W67" s="36"/>
      <c r="Y67" s="16"/>
      <c r="Z67" s="31"/>
      <c r="AA67" s="31"/>
      <c r="AB67" s="32"/>
      <c r="AC67" s="20"/>
      <c r="AD67" s="21"/>
      <c r="AE67" s="22"/>
      <c r="AF67" s="21"/>
      <c r="AG67" s="20"/>
      <c r="AH67" s="33"/>
      <c r="AI67" s="31"/>
      <c r="AJ67" s="31"/>
    </row>
    <row r="68" spans="1:36" ht="24" customHeight="1" x14ac:dyDescent="0.2">
      <c r="A68" s="42"/>
      <c r="B68" s="43"/>
      <c r="C68" s="44"/>
      <c r="D68" s="7"/>
      <c r="E68" s="8" t="s">
        <v>8</v>
      </c>
      <c r="F68" s="9"/>
      <c r="G68" s="52"/>
      <c r="H68" s="53"/>
      <c r="I68" s="54"/>
      <c r="J68" s="10"/>
      <c r="K68" s="8" t="s">
        <v>8</v>
      </c>
      <c r="L68" s="9"/>
      <c r="M68" s="10"/>
      <c r="N68" s="8" t="s">
        <v>8</v>
      </c>
      <c r="O68" s="9"/>
      <c r="P68" s="55"/>
      <c r="Q68" s="56"/>
      <c r="R68" s="38"/>
      <c r="S68" s="39"/>
      <c r="T68" s="40"/>
      <c r="U68" s="41"/>
      <c r="V68" s="39"/>
      <c r="W68" s="36"/>
      <c r="Y68" s="23" t="s">
        <v>12</v>
      </c>
      <c r="Z68" s="30" t="str">
        <f>B65</f>
        <v>E４位　植田</v>
      </c>
      <c r="AA68" s="30"/>
      <c r="AB68" s="30"/>
      <c r="AC68" s="19" t="str">
        <f t="shared" ref="AC68:AC69" si="36">IF(AD68=AF68,"△",IF(AD68&gt;AF68,"○","●"))</f>
        <v>△</v>
      </c>
      <c r="AD68" s="18"/>
      <c r="AE68" s="15" t="s">
        <v>16</v>
      </c>
      <c r="AF68" s="18"/>
      <c r="AG68" s="19" t="str">
        <f t="shared" ref="AG68:AG69" si="37">IF(AD68=AF68,"△",IF(AD68&lt;AF68,"○","●"))</f>
        <v>△</v>
      </c>
      <c r="AH68" s="30" t="str">
        <f>B69</f>
        <v>G４位　公津の杜</v>
      </c>
      <c r="AI68" s="30"/>
      <c r="AJ68" s="30"/>
    </row>
    <row r="69" spans="1:36" ht="24" customHeight="1" x14ac:dyDescent="0.2">
      <c r="A69" s="62">
        <v>3</v>
      </c>
      <c r="B69" s="43" t="s">
        <v>96</v>
      </c>
      <c r="C69" s="44"/>
      <c r="D69" s="63" t="str">
        <f>IF(OR(D70="",F70=""),"",IF(D70&gt;F70,"○",IF(D70=F70,"△","●")))</f>
        <v/>
      </c>
      <c r="E69" s="64"/>
      <c r="F69" s="65"/>
      <c r="G69" s="63" t="str">
        <f>IF(OR(G70="",I70=""),"",IF(G70&gt;I70,"○",IF(G70=I70,"△","●")))</f>
        <v/>
      </c>
      <c r="H69" s="64"/>
      <c r="I69" s="65"/>
      <c r="J69" s="75"/>
      <c r="K69" s="73"/>
      <c r="L69" s="74"/>
      <c r="M69" s="63" t="str">
        <f>IF(OR(M70="",O70=""),"",IF(M70&gt;O70,"○",IF(M70=O70,"△","●")))</f>
        <v/>
      </c>
      <c r="N69" s="64"/>
      <c r="O69" s="65"/>
      <c r="P69" s="57">
        <f>COUNTIF(D69:O69,"○")</f>
        <v>0</v>
      </c>
      <c r="Q69" s="58">
        <f>COUNTIF(D69:O69,"△")</f>
        <v>0</v>
      </c>
      <c r="R69" s="59">
        <f>COUNTIF(D69:O69,"●")</f>
        <v>0</v>
      </c>
      <c r="S69" s="39">
        <f>P69*3+Q69*1</f>
        <v>0</v>
      </c>
      <c r="T69" s="60">
        <f>SUM(G70,J70,M70)</f>
        <v>0</v>
      </c>
      <c r="U69" s="61">
        <f>SUM(I70,O70,F70)</f>
        <v>0</v>
      </c>
      <c r="V69" s="39">
        <f t="shared" ref="V69" si="38">T69-U69</f>
        <v>0</v>
      </c>
      <c r="W69" s="36"/>
      <c r="Y69" s="23" t="s">
        <v>13</v>
      </c>
      <c r="Z69" s="30" t="str">
        <f>B67</f>
        <v>F３位　大野</v>
      </c>
      <c r="AA69" s="30"/>
      <c r="AB69" s="30"/>
      <c r="AC69" s="19" t="str">
        <f t="shared" si="36"/>
        <v>△</v>
      </c>
      <c r="AD69" s="18"/>
      <c r="AE69" s="15" t="s">
        <v>16</v>
      </c>
      <c r="AF69" s="18"/>
      <c r="AG69" s="19" t="str">
        <f t="shared" si="37"/>
        <v>△</v>
      </c>
      <c r="AH69" s="30" t="str">
        <f>B71</f>
        <v>H３位　笛吹一宮</v>
      </c>
      <c r="AI69" s="30"/>
      <c r="AJ69" s="30"/>
    </row>
    <row r="70" spans="1:36" ht="24" customHeight="1" x14ac:dyDescent="0.2">
      <c r="A70" s="62"/>
      <c r="B70" s="43"/>
      <c r="C70" s="44"/>
      <c r="D70" s="6"/>
      <c r="E70" s="4" t="s">
        <v>8</v>
      </c>
      <c r="F70" s="5"/>
      <c r="G70" s="3"/>
      <c r="H70" s="4" t="s">
        <v>8</v>
      </c>
      <c r="I70" s="5"/>
      <c r="J70" s="75"/>
      <c r="K70" s="73"/>
      <c r="L70" s="74"/>
      <c r="M70" s="3"/>
      <c r="N70" s="4" t="s">
        <v>8</v>
      </c>
      <c r="O70" s="5"/>
      <c r="P70" s="57"/>
      <c r="Q70" s="58"/>
      <c r="R70" s="59"/>
      <c r="S70" s="39"/>
      <c r="T70" s="60"/>
      <c r="U70" s="61"/>
      <c r="V70" s="39"/>
      <c r="W70" s="36"/>
      <c r="Y70" s="23"/>
      <c r="Z70" s="31"/>
      <c r="AA70" s="31"/>
      <c r="AB70" s="32"/>
      <c r="AC70" s="20"/>
      <c r="AD70" s="21"/>
      <c r="AE70" s="22"/>
      <c r="AF70" s="21"/>
      <c r="AG70" s="20"/>
      <c r="AH70" s="33"/>
      <c r="AI70" s="31"/>
      <c r="AJ70" s="31"/>
    </row>
    <row r="71" spans="1:36" ht="24" customHeight="1" x14ac:dyDescent="0.2">
      <c r="A71" s="42">
        <v>4</v>
      </c>
      <c r="B71" s="43" t="s">
        <v>97</v>
      </c>
      <c r="C71" s="44"/>
      <c r="D71" s="45" t="str">
        <f>IF(OR(D72="",F72=""),"",IF(D72&gt;F72,"○",IF(D72=F72,"△","●")))</f>
        <v/>
      </c>
      <c r="E71" s="46"/>
      <c r="F71" s="47"/>
      <c r="G71" s="48" t="str">
        <f>IF(OR(G72="",I72=""),"",IF(G72&gt;I72,"○",IF(G72=I72,"△","●")))</f>
        <v/>
      </c>
      <c r="H71" s="46"/>
      <c r="I71" s="47"/>
      <c r="J71" s="48" t="str">
        <f>IF(OR(J72="",L72=""),"",IF(J72&gt;L72,"○",IF(J72=L72,"△","●")))</f>
        <v/>
      </c>
      <c r="K71" s="46"/>
      <c r="L71" s="47"/>
      <c r="M71" s="49"/>
      <c r="N71" s="50"/>
      <c r="O71" s="51"/>
      <c r="P71" s="55">
        <f>COUNTIF(D71:O71,"○")</f>
        <v>0</v>
      </c>
      <c r="Q71" s="56">
        <f>COUNTIF(D71:O71,"△")</f>
        <v>0</v>
      </c>
      <c r="R71" s="38">
        <f>COUNTIF(D71:O71,"●")</f>
        <v>0</v>
      </c>
      <c r="S71" s="39">
        <f>P71*3+Q71*1</f>
        <v>0</v>
      </c>
      <c r="T71" s="40">
        <f>SUM(G72,J72,D72)</f>
        <v>0</v>
      </c>
      <c r="U71" s="41">
        <f>SUM(I72,L72,F72)</f>
        <v>0</v>
      </c>
      <c r="V71" s="39">
        <f t="shared" ref="V71" si="39">T71-U71</f>
        <v>0</v>
      </c>
      <c r="W71" s="36"/>
      <c r="Y71" s="23" t="s">
        <v>14</v>
      </c>
      <c r="Z71" s="30" t="str">
        <f>B65</f>
        <v>E４位　植田</v>
      </c>
      <c r="AA71" s="30"/>
      <c r="AB71" s="30"/>
      <c r="AC71" s="19" t="str">
        <f t="shared" ref="AC71:AC72" si="40">IF(AD71=AF71,"△",IF(AD71&gt;AF71,"○","●"))</f>
        <v>△</v>
      </c>
      <c r="AD71" s="18"/>
      <c r="AE71" s="15" t="s">
        <v>16</v>
      </c>
      <c r="AF71" s="18"/>
      <c r="AG71" s="19" t="str">
        <f t="shared" ref="AG71:AG72" si="41">IF(AD71=AF71,"△",IF(AD71&lt;AF71,"○","●"))</f>
        <v>△</v>
      </c>
      <c r="AH71" s="30" t="str">
        <f>B71</f>
        <v>H３位　笛吹一宮</v>
      </c>
      <c r="AI71" s="30"/>
      <c r="AJ71" s="30"/>
    </row>
    <row r="72" spans="1:36" ht="24" customHeight="1" thickBot="1" x14ac:dyDescent="0.25">
      <c r="A72" s="42"/>
      <c r="B72" s="43"/>
      <c r="C72" s="44"/>
      <c r="D72" s="7"/>
      <c r="E72" s="8" t="s">
        <v>8</v>
      </c>
      <c r="F72" s="11"/>
      <c r="G72" s="10"/>
      <c r="H72" s="8" t="s">
        <v>8</v>
      </c>
      <c r="I72" s="9"/>
      <c r="J72" s="10"/>
      <c r="K72" s="8" t="s">
        <v>8</v>
      </c>
      <c r="L72" s="9"/>
      <c r="M72" s="52"/>
      <c r="N72" s="53"/>
      <c r="O72" s="54"/>
      <c r="P72" s="55"/>
      <c r="Q72" s="56"/>
      <c r="R72" s="38"/>
      <c r="S72" s="39"/>
      <c r="T72" s="40"/>
      <c r="U72" s="41"/>
      <c r="V72" s="39"/>
      <c r="W72" s="37"/>
      <c r="Y72" s="23" t="s">
        <v>15</v>
      </c>
      <c r="Z72" s="30" t="str">
        <f>B67</f>
        <v>F３位　大野</v>
      </c>
      <c r="AA72" s="30"/>
      <c r="AB72" s="30"/>
      <c r="AC72" s="19" t="str">
        <f t="shared" si="40"/>
        <v>△</v>
      </c>
      <c r="AD72" s="18"/>
      <c r="AE72" s="15" t="s">
        <v>16</v>
      </c>
      <c r="AF72" s="18"/>
      <c r="AG72" s="19" t="str">
        <f t="shared" si="41"/>
        <v>△</v>
      </c>
      <c r="AH72" s="30" t="str">
        <f>B69</f>
        <v>G４位　公津の杜</v>
      </c>
      <c r="AI72" s="30"/>
      <c r="AJ72" s="30"/>
    </row>
    <row r="73" spans="1:36" ht="24" customHeight="1" x14ac:dyDescent="0.2"/>
    <row r="74" spans="1:36" ht="24" customHeight="1" thickBot="1" x14ac:dyDescent="0.25">
      <c r="D74" s="29" t="s">
        <v>0</v>
      </c>
      <c r="E74" s="29"/>
      <c r="F74" s="29"/>
      <c r="G74" s="29"/>
      <c r="H74" s="29"/>
      <c r="I74" s="29"/>
      <c r="J74" s="29"/>
      <c r="K74" s="29"/>
      <c r="N74" s="26" t="s">
        <v>48</v>
      </c>
    </row>
    <row r="75" spans="1:36" ht="14.4" x14ac:dyDescent="0.2">
      <c r="A75" s="92"/>
      <c r="B75" s="93"/>
      <c r="C75" s="94"/>
      <c r="D75" s="98">
        <v>1</v>
      </c>
      <c r="E75" s="99"/>
      <c r="F75" s="99"/>
      <c r="G75" s="99">
        <v>2</v>
      </c>
      <c r="H75" s="99"/>
      <c r="I75" s="99"/>
      <c r="J75" s="99">
        <v>3</v>
      </c>
      <c r="K75" s="99"/>
      <c r="L75" s="99"/>
      <c r="M75" s="99">
        <v>4</v>
      </c>
      <c r="N75" s="99"/>
      <c r="O75" s="99"/>
      <c r="P75" s="100" t="s">
        <v>2</v>
      </c>
      <c r="Q75" s="102" t="s">
        <v>3</v>
      </c>
      <c r="R75" s="76" t="s">
        <v>4</v>
      </c>
      <c r="S75" s="78" t="s">
        <v>1</v>
      </c>
      <c r="T75" s="80" t="s">
        <v>5</v>
      </c>
      <c r="U75" s="82" t="s">
        <v>6</v>
      </c>
      <c r="V75" s="78" t="s">
        <v>7</v>
      </c>
      <c r="W75" s="34" t="s">
        <v>9</v>
      </c>
    </row>
    <row r="76" spans="1:36" ht="24" customHeight="1" thickBot="1" x14ac:dyDescent="0.25">
      <c r="A76" s="95"/>
      <c r="B76" s="96"/>
      <c r="C76" s="97"/>
      <c r="D76" s="104" t="str">
        <f>B77</f>
        <v>A４位　神栖二</v>
      </c>
      <c r="E76" s="105"/>
      <c r="F76" s="105"/>
      <c r="G76" s="105" t="str">
        <f>B79</f>
        <v>B３位　美野里</v>
      </c>
      <c r="H76" s="105"/>
      <c r="I76" s="105"/>
      <c r="J76" s="105" t="str">
        <f>B81</f>
        <v>C４位　鳩ケ谷</v>
      </c>
      <c r="K76" s="105"/>
      <c r="L76" s="105"/>
      <c r="M76" s="105" t="str">
        <f>B83</f>
        <v>D３位　神栖一</v>
      </c>
      <c r="N76" s="105"/>
      <c r="O76" s="105"/>
      <c r="P76" s="101"/>
      <c r="Q76" s="103"/>
      <c r="R76" s="77"/>
      <c r="S76" s="79"/>
      <c r="T76" s="81"/>
      <c r="U76" s="83"/>
      <c r="V76" s="79"/>
      <c r="W76" s="35"/>
      <c r="Y76" s="28" t="s">
        <v>36</v>
      </c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spans="1:36" ht="24" customHeight="1" thickTop="1" x14ac:dyDescent="0.2">
      <c r="A77" s="70">
        <v>1</v>
      </c>
      <c r="B77" s="71" t="s">
        <v>98</v>
      </c>
      <c r="C77" s="72"/>
      <c r="D77" s="73"/>
      <c r="E77" s="73"/>
      <c r="F77" s="74"/>
      <c r="G77" s="63" t="str">
        <f>IF(OR(G78="",I78=""),"",IF(G78&gt;I78,"○",IF(G78=I78,"△","●")))</f>
        <v/>
      </c>
      <c r="H77" s="64"/>
      <c r="I77" s="65"/>
      <c r="J77" s="63" t="str">
        <f>IF(OR(J78="",L78=""),"",IF(J78&gt;L78,"○",IF(J78=L78,"△","●")))</f>
        <v/>
      </c>
      <c r="K77" s="64"/>
      <c r="L77" s="65"/>
      <c r="M77" s="63" t="str">
        <f>IF(OR(M78="",O78=""),"",IF(M78&gt;O78,"○",IF(M78=O78,"△","●")))</f>
        <v/>
      </c>
      <c r="N77" s="64"/>
      <c r="O77" s="65"/>
      <c r="P77" s="66">
        <f>COUNTIF(G77:O77,"○")</f>
        <v>0</v>
      </c>
      <c r="Q77" s="68">
        <f>COUNTIF(G77:O77,"△")</f>
        <v>0</v>
      </c>
      <c r="R77" s="86">
        <f>COUNTIF(G77:O77,"●")</f>
        <v>0</v>
      </c>
      <c r="S77" s="84">
        <f>P77*3+Q77*1</f>
        <v>0</v>
      </c>
      <c r="T77" s="88">
        <f>SUM(G78,J78,M78)</f>
        <v>0</v>
      </c>
      <c r="U77" s="90">
        <f>SUM(I78,L78,O78)</f>
        <v>0</v>
      </c>
      <c r="V77" s="84">
        <f>T77-U77</f>
        <v>0</v>
      </c>
      <c r="W77" s="36"/>
      <c r="Y77" s="23" t="s">
        <v>10</v>
      </c>
      <c r="Z77" s="30" t="str">
        <f>B77</f>
        <v>A４位　神栖二</v>
      </c>
      <c r="AA77" s="30"/>
      <c r="AB77" s="30"/>
      <c r="AC77" s="19" t="str">
        <f>IF(AD77=AF77,"△",IF(AD77&gt;AF77,"○","●"))</f>
        <v>△</v>
      </c>
      <c r="AD77" s="18"/>
      <c r="AE77" s="15" t="s">
        <v>16</v>
      </c>
      <c r="AF77" s="18"/>
      <c r="AG77" s="19" t="str">
        <f>IF(AD77=AF77,"△",IF(AD77&lt;AF77,"○","●"))</f>
        <v>△</v>
      </c>
      <c r="AH77" s="30" t="str">
        <f>B79</f>
        <v>B３位　美野里</v>
      </c>
      <c r="AI77" s="30"/>
      <c r="AJ77" s="30"/>
    </row>
    <row r="78" spans="1:36" ht="24" customHeight="1" x14ac:dyDescent="0.2">
      <c r="A78" s="62"/>
      <c r="B78" s="43"/>
      <c r="C78" s="44"/>
      <c r="D78" s="73"/>
      <c r="E78" s="73"/>
      <c r="F78" s="74"/>
      <c r="G78" s="3"/>
      <c r="H78" s="4" t="s">
        <v>8</v>
      </c>
      <c r="I78" s="5"/>
      <c r="J78" s="3"/>
      <c r="K78" s="4" t="s">
        <v>8</v>
      </c>
      <c r="L78" s="5"/>
      <c r="M78" s="3"/>
      <c r="N78" s="4" t="s">
        <v>8</v>
      </c>
      <c r="O78" s="5"/>
      <c r="P78" s="67"/>
      <c r="Q78" s="69"/>
      <c r="R78" s="87"/>
      <c r="S78" s="85"/>
      <c r="T78" s="89"/>
      <c r="U78" s="91"/>
      <c r="V78" s="85"/>
      <c r="W78" s="36"/>
      <c r="Y78" s="23" t="s">
        <v>11</v>
      </c>
      <c r="Z78" s="30" t="str">
        <f>B81</f>
        <v>C４位　鳩ケ谷</v>
      </c>
      <c r="AA78" s="30"/>
      <c r="AB78" s="30"/>
      <c r="AC78" s="19" t="str">
        <f>IF(AD78=AF78,"△",IF(AD78&gt;AF78,"○","●"))</f>
        <v>△</v>
      </c>
      <c r="AD78" s="18"/>
      <c r="AE78" s="15" t="s">
        <v>16</v>
      </c>
      <c r="AF78" s="18"/>
      <c r="AG78" s="19" t="str">
        <f>IF(AD78=AF78,"△",IF(AD78&lt;AF78,"○","●"))</f>
        <v>△</v>
      </c>
      <c r="AH78" s="30" t="str">
        <f>B83</f>
        <v>D３位　神栖一</v>
      </c>
      <c r="AI78" s="30"/>
      <c r="AJ78" s="30"/>
    </row>
    <row r="79" spans="1:36" ht="24" customHeight="1" x14ac:dyDescent="0.2">
      <c r="A79" s="42">
        <v>2</v>
      </c>
      <c r="B79" s="43" t="s">
        <v>99</v>
      </c>
      <c r="C79" s="44"/>
      <c r="D79" s="45" t="str">
        <f>IF(OR(D80="",F80=""),"",IF(D80&gt;F80,"○",IF(D80=F80,"△","●")))</f>
        <v/>
      </c>
      <c r="E79" s="46"/>
      <c r="F79" s="47"/>
      <c r="G79" s="49"/>
      <c r="H79" s="50"/>
      <c r="I79" s="51"/>
      <c r="J79" s="48" t="str">
        <f>IF(OR(J80="",L80=""),"",IF(J80&gt;L80,"○",IF(J80=L80,"△","●")))</f>
        <v/>
      </c>
      <c r="K79" s="46"/>
      <c r="L79" s="47"/>
      <c r="M79" s="48" t="str">
        <f>IF(OR(M80="",O80=""),"",IF(M80&gt;O80,"○",IF(M80=O80,"△","●")))</f>
        <v/>
      </c>
      <c r="N79" s="46"/>
      <c r="O79" s="47"/>
      <c r="P79" s="55">
        <f>COUNTIF(D79:O79,"○")</f>
        <v>0</v>
      </c>
      <c r="Q79" s="56">
        <f>COUNTIF(D79:O79,"△")</f>
        <v>0</v>
      </c>
      <c r="R79" s="38">
        <f>COUNTIF(D79:O79,"●")</f>
        <v>0</v>
      </c>
      <c r="S79" s="39">
        <f>P79*3+Q79*1</f>
        <v>0</v>
      </c>
      <c r="T79" s="40">
        <f>SUM(D80,J80,M80)</f>
        <v>0</v>
      </c>
      <c r="U79" s="41">
        <f>SUM(F80,L80,O80)</f>
        <v>0</v>
      </c>
      <c r="V79" s="39">
        <f t="shared" ref="V79" si="42">T79-U79</f>
        <v>0</v>
      </c>
      <c r="W79" s="36"/>
      <c r="Y79" s="16"/>
      <c r="Z79" s="31"/>
      <c r="AA79" s="31"/>
      <c r="AB79" s="32"/>
      <c r="AC79" s="20"/>
      <c r="AD79" s="21"/>
      <c r="AE79" s="22"/>
      <c r="AF79" s="21"/>
      <c r="AG79" s="20"/>
      <c r="AH79" s="33"/>
      <c r="AI79" s="31"/>
      <c r="AJ79" s="31"/>
    </row>
    <row r="80" spans="1:36" ht="24" customHeight="1" x14ac:dyDescent="0.2">
      <c r="A80" s="42"/>
      <c r="B80" s="43"/>
      <c r="C80" s="44"/>
      <c r="D80" s="7"/>
      <c r="E80" s="8" t="s">
        <v>8</v>
      </c>
      <c r="F80" s="9"/>
      <c r="G80" s="52"/>
      <c r="H80" s="53"/>
      <c r="I80" s="54"/>
      <c r="J80" s="10"/>
      <c r="K80" s="8" t="s">
        <v>8</v>
      </c>
      <c r="L80" s="9"/>
      <c r="M80" s="10"/>
      <c r="N80" s="8" t="s">
        <v>8</v>
      </c>
      <c r="O80" s="9"/>
      <c r="P80" s="55"/>
      <c r="Q80" s="56"/>
      <c r="R80" s="38"/>
      <c r="S80" s="39"/>
      <c r="T80" s="40"/>
      <c r="U80" s="41"/>
      <c r="V80" s="39"/>
      <c r="W80" s="36"/>
      <c r="Y80" s="23" t="s">
        <v>12</v>
      </c>
      <c r="Z80" s="30" t="str">
        <f>B77</f>
        <v>A４位　神栖二</v>
      </c>
      <c r="AA80" s="30"/>
      <c r="AB80" s="30"/>
      <c r="AC80" s="19" t="str">
        <f t="shared" ref="AC80:AC81" si="43">IF(AD80=AF80,"△",IF(AD80&gt;AF80,"○","●"))</f>
        <v>△</v>
      </c>
      <c r="AD80" s="18"/>
      <c r="AE80" s="15" t="s">
        <v>16</v>
      </c>
      <c r="AF80" s="18"/>
      <c r="AG80" s="19" t="str">
        <f t="shared" ref="AG80:AG81" si="44">IF(AD80=AF80,"△",IF(AD80&lt;AF80,"○","●"))</f>
        <v>△</v>
      </c>
      <c r="AH80" s="30" t="str">
        <f>B81</f>
        <v>C４位　鳩ケ谷</v>
      </c>
      <c r="AI80" s="30"/>
      <c r="AJ80" s="30"/>
    </row>
    <row r="81" spans="1:36" ht="24" customHeight="1" x14ac:dyDescent="0.2">
      <c r="A81" s="62">
        <v>3</v>
      </c>
      <c r="B81" s="43" t="s">
        <v>101</v>
      </c>
      <c r="C81" s="44"/>
      <c r="D81" s="63" t="str">
        <f>IF(OR(D82="",F82=""),"",IF(D82&gt;F82,"○",IF(D82=F82,"△","●")))</f>
        <v/>
      </c>
      <c r="E81" s="64"/>
      <c r="F81" s="65"/>
      <c r="G81" s="63" t="str">
        <f>IF(OR(G82="",I82=""),"",IF(G82&gt;I82,"○",IF(G82=I82,"△","●")))</f>
        <v/>
      </c>
      <c r="H81" s="64"/>
      <c r="I81" s="65"/>
      <c r="J81" s="75"/>
      <c r="K81" s="73"/>
      <c r="L81" s="74"/>
      <c r="M81" s="63" t="str">
        <f>IF(OR(M82="",O82=""),"",IF(M82&gt;O82,"○",IF(M82=O82,"△","●")))</f>
        <v/>
      </c>
      <c r="N81" s="64"/>
      <c r="O81" s="65"/>
      <c r="P81" s="57">
        <f>COUNTIF(D81:O81,"○")</f>
        <v>0</v>
      </c>
      <c r="Q81" s="58">
        <f>COUNTIF(D81:O81,"△")</f>
        <v>0</v>
      </c>
      <c r="R81" s="59">
        <f>COUNTIF(D81:O81,"●")</f>
        <v>0</v>
      </c>
      <c r="S81" s="39">
        <f>P81*3+Q81*1</f>
        <v>0</v>
      </c>
      <c r="T81" s="60">
        <f>SUM(G82,J82,M82)</f>
        <v>0</v>
      </c>
      <c r="U81" s="61">
        <f>SUM(I82,O82,F82)</f>
        <v>0</v>
      </c>
      <c r="V81" s="39">
        <f t="shared" ref="V81" si="45">T81-U81</f>
        <v>0</v>
      </c>
      <c r="W81" s="36"/>
      <c r="Y81" s="23" t="s">
        <v>13</v>
      </c>
      <c r="Z81" s="30" t="str">
        <f>B79</f>
        <v>B３位　美野里</v>
      </c>
      <c r="AA81" s="30"/>
      <c r="AB81" s="30"/>
      <c r="AC81" s="19" t="str">
        <f t="shared" si="43"/>
        <v>△</v>
      </c>
      <c r="AD81" s="18"/>
      <c r="AE81" s="15" t="s">
        <v>16</v>
      </c>
      <c r="AF81" s="18"/>
      <c r="AG81" s="19" t="str">
        <f t="shared" si="44"/>
        <v>△</v>
      </c>
      <c r="AH81" s="30" t="str">
        <f>B83</f>
        <v>D３位　神栖一</v>
      </c>
      <c r="AI81" s="30"/>
      <c r="AJ81" s="30"/>
    </row>
    <row r="82" spans="1:36" ht="24" customHeight="1" x14ac:dyDescent="0.2">
      <c r="A82" s="62"/>
      <c r="B82" s="43"/>
      <c r="C82" s="44"/>
      <c r="D82" s="6"/>
      <c r="E82" s="4" t="s">
        <v>8</v>
      </c>
      <c r="F82" s="5"/>
      <c r="G82" s="3">
        <f>L80</f>
        <v>0</v>
      </c>
      <c r="H82" s="4" t="s">
        <v>8</v>
      </c>
      <c r="I82" s="5"/>
      <c r="J82" s="75"/>
      <c r="K82" s="73"/>
      <c r="L82" s="74"/>
      <c r="M82" s="3"/>
      <c r="N82" s="4" t="s">
        <v>8</v>
      </c>
      <c r="O82" s="5"/>
      <c r="P82" s="57"/>
      <c r="Q82" s="58"/>
      <c r="R82" s="59"/>
      <c r="S82" s="39"/>
      <c r="T82" s="60"/>
      <c r="U82" s="61"/>
      <c r="V82" s="39"/>
      <c r="W82" s="36"/>
      <c r="Y82" s="23"/>
      <c r="Z82" s="31"/>
      <c r="AA82" s="31"/>
      <c r="AB82" s="32"/>
      <c r="AC82" s="20"/>
      <c r="AD82" s="21"/>
      <c r="AE82" s="22"/>
      <c r="AF82" s="21"/>
      <c r="AG82" s="20"/>
      <c r="AH82" s="33"/>
      <c r="AI82" s="31"/>
      <c r="AJ82" s="31"/>
    </row>
    <row r="83" spans="1:36" ht="24" customHeight="1" x14ac:dyDescent="0.2">
      <c r="A83" s="42">
        <v>4</v>
      </c>
      <c r="B83" s="43" t="s">
        <v>100</v>
      </c>
      <c r="C83" s="44"/>
      <c r="D83" s="45" t="str">
        <f>IF(OR(D84="",F84=""),"",IF(D84&gt;F84,"○",IF(D84=F84,"△","●")))</f>
        <v/>
      </c>
      <c r="E83" s="46"/>
      <c r="F83" s="47"/>
      <c r="G83" s="48" t="str">
        <f>IF(OR(G84="",I84=""),"",IF(G84&gt;I84,"○",IF(G84=I84,"△","●")))</f>
        <v/>
      </c>
      <c r="H83" s="46"/>
      <c r="I83" s="47"/>
      <c r="J83" s="48" t="str">
        <f>IF(OR(J84="",L84=""),"",IF(J84&gt;L84,"○",IF(J84=L84,"△","●")))</f>
        <v/>
      </c>
      <c r="K83" s="46"/>
      <c r="L83" s="47"/>
      <c r="M83" s="49"/>
      <c r="N83" s="50"/>
      <c r="O83" s="51"/>
      <c r="P83" s="55">
        <f>COUNTIF(D83:O83,"○")</f>
        <v>0</v>
      </c>
      <c r="Q83" s="56">
        <f>COUNTIF(D83:O83,"△")</f>
        <v>0</v>
      </c>
      <c r="R83" s="38">
        <f>COUNTIF(D83:O83,"●")</f>
        <v>0</v>
      </c>
      <c r="S83" s="39">
        <f>P83*3+Q83*1</f>
        <v>0</v>
      </c>
      <c r="T83" s="40">
        <f>SUM(G84,J84,D84)</f>
        <v>0</v>
      </c>
      <c r="U83" s="41">
        <f>SUM(I84,L84,F84)</f>
        <v>0</v>
      </c>
      <c r="V83" s="39">
        <f t="shared" ref="V83" si="46">T83-U83</f>
        <v>0</v>
      </c>
      <c r="W83" s="36"/>
      <c r="Y83" s="23" t="s">
        <v>14</v>
      </c>
      <c r="Z83" s="30" t="str">
        <f>B77</f>
        <v>A４位　神栖二</v>
      </c>
      <c r="AA83" s="30"/>
      <c r="AB83" s="30"/>
      <c r="AC83" s="19" t="str">
        <f t="shared" ref="AC83:AC84" si="47">IF(AD83=AF83,"△",IF(AD83&gt;AF83,"○","●"))</f>
        <v>△</v>
      </c>
      <c r="AD83" s="18"/>
      <c r="AE83" s="15" t="s">
        <v>16</v>
      </c>
      <c r="AF83" s="18"/>
      <c r="AG83" s="19" t="str">
        <f t="shared" ref="AG83:AG84" si="48">IF(AD83=AF83,"△",IF(AD83&lt;AF83,"○","●"))</f>
        <v>△</v>
      </c>
      <c r="AH83" s="30" t="str">
        <f>B83</f>
        <v>D３位　神栖一</v>
      </c>
      <c r="AI83" s="30"/>
      <c r="AJ83" s="30"/>
    </row>
    <row r="84" spans="1:36" ht="24" customHeight="1" thickBot="1" x14ac:dyDescent="0.25">
      <c r="A84" s="42"/>
      <c r="B84" s="43"/>
      <c r="C84" s="44"/>
      <c r="D84" s="7"/>
      <c r="E84" s="8" t="s">
        <v>8</v>
      </c>
      <c r="F84" s="11"/>
      <c r="G84" s="10"/>
      <c r="H84" s="8" t="s">
        <v>8</v>
      </c>
      <c r="I84" s="9"/>
      <c r="J84" s="10"/>
      <c r="K84" s="8" t="s">
        <v>8</v>
      </c>
      <c r="L84" s="9"/>
      <c r="M84" s="52"/>
      <c r="N84" s="53"/>
      <c r="O84" s="54"/>
      <c r="P84" s="55"/>
      <c r="Q84" s="56"/>
      <c r="R84" s="38"/>
      <c r="S84" s="39"/>
      <c r="T84" s="40"/>
      <c r="U84" s="41"/>
      <c r="V84" s="39"/>
      <c r="W84" s="37"/>
      <c r="Y84" s="23" t="s">
        <v>15</v>
      </c>
      <c r="Z84" s="30" t="str">
        <f>B79</f>
        <v>B３位　美野里</v>
      </c>
      <c r="AA84" s="30"/>
      <c r="AB84" s="30"/>
      <c r="AC84" s="19" t="str">
        <f t="shared" si="47"/>
        <v>△</v>
      </c>
      <c r="AD84" s="18"/>
      <c r="AE84" s="15" t="s">
        <v>16</v>
      </c>
      <c r="AF84" s="18"/>
      <c r="AG84" s="19" t="str">
        <f t="shared" si="48"/>
        <v>△</v>
      </c>
      <c r="AH84" s="30" t="str">
        <f>B81</f>
        <v>C４位　鳩ケ谷</v>
      </c>
      <c r="AI84" s="30"/>
      <c r="AJ84" s="30"/>
    </row>
    <row r="85" spans="1:36" ht="24" customHeight="1" x14ac:dyDescent="0.2"/>
    <row r="86" spans="1:36" ht="24" customHeight="1" thickBot="1" x14ac:dyDescent="0.25">
      <c r="D86" s="29" t="s">
        <v>0</v>
      </c>
      <c r="E86" s="29"/>
      <c r="F86" s="29"/>
      <c r="G86" s="29"/>
      <c r="H86" s="29"/>
      <c r="I86" s="29"/>
      <c r="J86" s="29"/>
      <c r="K86" s="29"/>
      <c r="N86" s="26" t="s">
        <v>49</v>
      </c>
    </row>
    <row r="87" spans="1:36" ht="14.4" x14ac:dyDescent="0.2">
      <c r="A87" s="92"/>
      <c r="B87" s="93"/>
      <c r="C87" s="94"/>
      <c r="D87" s="98">
        <v>1</v>
      </c>
      <c r="E87" s="99"/>
      <c r="F87" s="99"/>
      <c r="G87" s="99">
        <v>2</v>
      </c>
      <c r="H87" s="99"/>
      <c r="I87" s="99"/>
      <c r="J87" s="99">
        <v>3</v>
      </c>
      <c r="K87" s="99"/>
      <c r="L87" s="99"/>
      <c r="M87" s="99">
        <v>4</v>
      </c>
      <c r="N87" s="99"/>
      <c r="O87" s="99"/>
      <c r="P87" s="100" t="s">
        <v>2</v>
      </c>
      <c r="Q87" s="102" t="s">
        <v>3</v>
      </c>
      <c r="R87" s="76" t="s">
        <v>4</v>
      </c>
      <c r="S87" s="78" t="s">
        <v>1</v>
      </c>
      <c r="T87" s="80" t="s">
        <v>5</v>
      </c>
      <c r="U87" s="82" t="s">
        <v>6</v>
      </c>
      <c r="V87" s="78" t="s">
        <v>7</v>
      </c>
      <c r="W87" s="34" t="s">
        <v>9</v>
      </c>
    </row>
    <row r="88" spans="1:36" ht="24" customHeight="1" thickBot="1" x14ac:dyDescent="0.25">
      <c r="A88" s="95"/>
      <c r="B88" s="96"/>
      <c r="C88" s="97"/>
      <c r="D88" s="104" t="str">
        <f>B89</f>
        <v>E３位　おゆみ野南</v>
      </c>
      <c r="E88" s="105"/>
      <c r="F88" s="105"/>
      <c r="G88" s="105" t="str">
        <f>B91</f>
        <v>F４位　波崎二</v>
      </c>
      <c r="H88" s="105"/>
      <c r="I88" s="105"/>
      <c r="J88" s="105" t="str">
        <f>B93</f>
        <v>G３位　波崎三</v>
      </c>
      <c r="K88" s="105"/>
      <c r="L88" s="105"/>
      <c r="M88" s="105" t="str">
        <f>B95</f>
        <v>H４位　平井</v>
      </c>
      <c r="N88" s="105"/>
      <c r="O88" s="105"/>
      <c r="P88" s="101"/>
      <c r="Q88" s="103"/>
      <c r="R88" s="77"/>
      <c r="S88" s="79"/>
      <c r="T88" s="81"/>
      <c r="U88" s="83"/>
      <c r="V88" s="79"/>
      <c r="W88" s="35"/>
      <c r="Y88" s="28" t="s">
        <v>37</v>
      </c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</row>
    <row r="89" spans="1:36" ht="24" customHeight="1" thickTop="1" x14ac:dyDescent="0.2">
      <c r="A89" s="70">
        <v>1</v>
      </c>
      <c r="B89" s="71" t="s">
        <v>102</v>
      </c>
      <c r="C89" s="72"/>
      <c r="D89" s="73"/>
      <c r="E89" s="73"/>
      <c r="F89" s="74"/>
      <c r="G89" s="63" t="str">
        <f>IF(OR(G90="",I90=""),"",IF(G90&gt;I90,"○",IF(G90=I90,"△","●")))</f>
        <v/>
      </c>
      <c r="H89" s="64"/>
      <c r="I89" s="65"/>
      <c r="J89" s="63" t="str">
        <f>IF(OR(J90="",L90=""),"",IF(J90&gt;L90,"○",IF(J90=L90,"△","●")))</f>
        <v/>
      </c>
      <c r="K89" s="64"/>
      <c r="L89" s="65"/>
      <c r="M89" s="63" t="str">
        <f>IF(OR(M90="",O90=""),"",IF(M90&gt;O90,"○",IF(M90=O90,"△","●")))</f>
        <v/>
      </c>
      <c r="N89" s="64"/>
      <c r="O89" s="65"/>
      <c r="P89" s="66">
        <f>COUNTIF(G89:O89,"○")</f>
        <v>0</v>
      </c>
      <c r="Q89" s="68">
        <f>COUNTIF(G89:O89,"△")</f>
        <v>0</v>
      </c>
      <c r="R89" s="86">
        <f>COUNTIF(G89:O89,"●")</f>
        <v>0</v>
      </c>
      <c r="S89" s="84">
        <f>P89*3+Q89*1</f>
        <v>0</v>
      </c>
      <c r="T89" s="88">
        <f>SUM(G90,J90,M90)</f>
        <v>0</v>
      </c>
      <c r="U89" s="90">
        <f>SUM(I90,L90,O90)</f>
        <v>0</v>
      </c>
      <c r="V89" s="84">
        <f>T89-U89</f>
        <v>0</v>
      </c>
      <c r="W89" s="36"/>
      <c r="Y89" s="23" t="s">
        <v>10</v>
      </c>
      <c r="Z89" s="30" t="str">
        <f>B89</f>
        <v>E３位　おゆみ野南</v>
      </c>
      <c r="AA89" s="30"/>
      <c r="AB89" s="30"/>
      <c r="AC89" s="19" t="str">
        <f>IF(AD89=AF89,"△",IF(AD89&gt;AF89,"○","●"))</f>
        <v>△</v>
      </c>
      <c r="AD89" s="18"/>
      <c r="AE89" s="15" t="s">
        <v>16</v>
      </c>
      <c r="AF89" s="18"/>
      <c r="AG89" s="19" t="str">
        <f>IF(AD89=AF89,"△",IF(AD89&lt;AF89,"○","●"))</f>
        <v>△</v>
      </c>
      <c r="AH89" s="30" t="str">
        <f>B91</f>
        <v>F４位　波崎二</v>
      </c>
      <c r="AI89" s="30"/>
      <c r="AJ89" s="30"/>
    </row>
    <row r="90" spans="1:36" ht="24" customHeight="1" x14ac:dyDescent="0.2">
      <c r="A90" s="62"/>
      <c r="B90" s="43"/>
      <c r="C90" s="44"/>
      <c r="D90" s="73"/>
      <c r="E90" s="73"/>
      <c r="F90" s="74"/>
      <c r="G90" s="3"/>
      <c r="H90" s="4" t="s">
        <v>8</v>
      </c>
      <c r="I90" s="5">
        <f>AF89</f>
        <v>0</v>
      </c>
      <c r="J90" s="3"/>
      <c r="K90" s="4" t="s">
        <v>8</v>
      </c>
      <c r="L90" s="5"/>
      <c r="M90" s="3"/>
      <c r="N90" s="4" t="s">
        <v>8</v>
      </c>
      <c r="O90" s="5"/>
      <c r="P90" s="67"/>
      <c r="Q90" s="69"/>
      <c r="R90" s="87"/>
      <c r="S90" s="85"/>
      <c r="T90" s="89"/>
      <c r="U90" s="91"/>
      <c r="V90" s="85"/>
      <c r="W90" s="36"/>
      <c r="Y90" s="23" t="s">
        <v>11</v>
      </c>
      <c r="Z90" s="30" t="str">
        <f>B93</f>
        <v>G３位　波崎三</v>
      </c>
      <c r="AA90" s="30"/>
      <c r="AB90" s="30"/>
      <c r="AC90" s="19" t="str">
        <f>IF(AD90=AF90,"△",IF(AD90&gt;AF90,"○","●"))</f>
        <v>△</v>
      </c>
      <c r="AD90" s="18"/>
      <c r="AE90" s="15" t="s">
        <v>16</v>
      </c>
      <c r="AF90" s="18"/>
      <c r="AG90" s="19" t="str">
        <f>IF(AD90=AF90,"△",IF(AD90&lt;AF90,"○","●"))</f>
        <v>△</v>
      </c>
      <c r="AH90" s="30" t="str">
        <f>B95</f>
        <v>H４位　平井</v>
      </c>
      <c r="AI90" s="30"/>
      <c r="AJ90" s="30"/>
    </row>
    <row r="91" spans="1:36" ht="24" customHeight="1" x14ac:dyDescent="0.2">
      <c r="A91" s="42">
        <v>2</v>
      </c>
      <c r="B91" s="43" t="s">
        <v>103</v>
      </c>
      <c r="C91" s="44"/>
      <c r="D91" s="45" t="str">
        <f>IF(OR(D92="",F92=""),"",IF(D92&gt;F92,"○",IF(D92=F92,"△","●")))</f>
        <v/>
      </c>
      <c r="E91" s="46"/>
      <c r="F91" s="47"/>
      <c r="G91" s="49"/>
      <c r="H91" s="50"/>
      <c r="I91" s="51"/>
      <c r="J91" s="48" t="str">
        <f>IF(OR(J92="",L92=""),"",IF(J92&gt;L92,"○",IF(J92=L92,"△","●")))</f>
        <v/>
      </c>
      <c r="K91" s="46"/>
      <c r="L91" s="47"/>
      <c r="M91" s="48" t="str">
        <f>IF(OR(M92="",O92=""),"",IF(M92&gt;O92,"○",IF(M92=O92,"△","●")))</f>
        <v/>
      </c>
      <c r="N91" s="46"/>
      <c r="O91" s="47"/>
      <c r="P91" s="55">
        <f>COUNTIF(D91:O91,"○")</f>
        <v>0</v>
      </c>
      <c r="Q91" s="56">
        <f>COUNTIF(D91:O91,"△")</f>
        <v>0</v>
      </c>
      <c r="R91" s="38">
        <f>COUNTIF(D91:O91,"●")</f>
        <v>0</v>
      </c>
      <c r="S91" s="39">
        <f>P91*3+Q91*1</f>
        <v>0</v>
      </c>
      <c r="T91" s="40">
        <f>SUM(D92,J92,M92)</f>
        <v>0</v>
      </c>
      <c r="U91" s="41">
        <f>SUM(F92,L92,O92)</f>
        <v>0</v>
      </c>
      <c r="V91" s="39">
        <f t="shared" ref="V91" si="49">T91-U91</f>
        <v>0</v>
      </c>
      <c r="W91" s="36"/>
      <c r="Y91" s="16"/>
      <c r="Z91" s="31"/>
      <c r="AA91" s="31"/>
      <c r="AB91" s="32"/>
      <c r="AC91" s="20"/>
      <c r="AD91" s="21"/>
      <c r="AE91" s="22"/>
      <c r="AF91" s="21"/>
      <c r="AG91" s="20"/>
      <c r="AH91" s="33"/>
      <c r="AI91" s="31"/>
      <c r="AJ91" s="31"/>
    </row>
    <row r="92" spans="1:36" ht="24" customHeight="1" x14ac:dyDescent="0.2">
      <c r="A92" s="42"/>
      <c r="B92" s="43"/>
      <c r="C92" s="44"/>
      <c r="D92" s="7"/>
      <c r="E92" s="8" t="s">
        <v>8</v>
      </c>
      <c r="F92" s="9"/>
      <c r="G92" s="52"/>
      <c r="H92" s="53"/>
      <c r="I92" s="54"/>
      <c r="J92" s="10"/>
      <c r="K92" s="8" t="s">
        <v>8</v>
      </c>
      <c r="L92" s="9"/>
      <c r="M92" s="10"/>
      <c r="N92" s="8" t="s">
        <v>8</v>
      </c>
      <c r="O92" s="9"/>
      <c r="P92" s="55"/>
      <c r="Q92" s="56"/>
      <c r="R92" s="38"/>
      <c r="S92" s="39"/>
      <c r="T92" s="40"/>
      <c r="U92" s="41"/>
      <c r="V92" s="39"/>
      <c r="W92" s="36"/>
      <c r="Y92" s="23" t="s">
        <v>12</v>
      </c>
      <c r="Z92" s="30" t="str">
        <f>B89</f>
        <v>E３位　おゆみ野南</v>
      </c>
      <c r="AA92" s="30"/>
      <c r="AB92" s="30"/>
      <c r="AC92" s="19" t="str">
        <f t="shared" ref="AC92:AC93" si="50">IF(AD92=AF92,"△",IF(AD92&gt;AF92,"○","●"))</f>
        <v>△</v>
      </c>
      <c r="AD92" s="18"/>
      <c r="AE92" s="15" t="s">
        <v>16</v>
      </c>
      <c r="AF92" s="18"/>
      <c r="AG92" s="19" t="str">
        <f t="shared" ref="AG92:AG93" si="51">IF(AD92=AF92,"△",IF(AD92&lt;AF92,"○","●"))</f>
        <v>△</v>
      </c>
      <c r="AH92" s="30" t="str">
        <f>B93</f>
        <v>G３位　波崎三</v>
      </c>
      <c r="AI92" s="30"/>
      <c r="AJ92" s="30"/>
    </row>
    <row r="93" spans="1:36" ht="24" customHeight="1" x14ac:dyDescent="0.2">
      <c r="A93" s="62">
        <v>3</v>
      </c>
      <c r="B93" s="43" t="s">
        <v>104</v>
      </c>
      <c r="C93" s="44"/>
      <c r="D93" s="63" t="str">
        <f>IF(OR(D94="",F94=""),"",IF(D94&gt;F94,"○",IF(D94=F94,"△","●")))</f>
        <v/>
      </c>
      <c r="E93" s="64"/>
      <c r="F93" s="65"/>
      <c r="G93" s="63" t="str">
        <f>IF(OR(G94="",I94=""),"",IF(G94&gt;I94,"○",IF(G94=I94,"△","●")))</f>
        <v/>
      </c>
      <c r="H93" s="64"/>
      <c r="I93" s="65"/>
      <c r="J93" s="75"/>
      <c r="K93" s="73"/>
      <c r="L93" s="74"/>
      <c r="M93" s="63" t="str">
        <f>IF(OR(M94="",O94=""),"",IF(M94&gt;O94,"○",IF(M94=O94,"△","●")))</f>
        <v/>
      </c>
      <c r="N93" s="64"/>
      <c r="O93" s="65"/>
      <c r="P93" s="57">
        <f>COUNTIF(D93:O93,"○")</f>
        <v>0</v>
      </c>
      <c r="Q93" s="58">
        <f>COUNTIF(D93:O93,"△")</f>
        <v>0</v>
      </c>
      <c r="R93" s="59">
        <f>COUNTIF(D93:O93,"●")</f>
        <v>0</v>
      </c>
      <c r="S93" s="39">
        <f>P93*3+Q93*1</f>
        <v>0</v>
      </c>
      <c r="T93" s="60">
        <f>SUM(G94,J94,M94)</f>
        <v>0</v>
      </c>
      <c r="U93" s="61">
        <f>SUM(I94,O94,F94)</f>
        <v>0</v>
      </c>
      <c r="V93" s="39">
        <f t="shared" ref="V93" si="52">T93-U93</f>
        <v>0</v>
      </c>
      <c r="W93" s="36"/>
      <c r="Y93" s="23" t="s">
        <v>13</v>
      </c>
      <c r="Z93" s="30" t="str">
        <f>B91</f>
        <v>F４位　波崎二</v>
      </c>
      <c r="AA93" s="30"/>
      <c r="AB93" s="30"/>
      <c r="AC93" s="19" t="str">
        <f t="shared" si="50"/>
        <v>△</v>
      </c>
      <c r="AD93" s="18"/>
      <c r="AE93" s="15" t="s">
        <v>16</v>
      </c>
      <c r="AF93" s="18"/>
      <c r="AG93" s="19" t="str">
        <f t="shared" si="51"/>
        <v>△</v>
      </c>
      <c r="AH93" s="30" t="str">
        <f>B95</f>
        <v>H４位　平井</v>
      </c>
      <c r="AI93" s="30"/>
      <c r="AJ93" s="30"/>
    </row>
    <row r="94" spans="1:36" ht="24" customHeight="1" x14ac:dyDescent="0.2">
      <c r="A94" s="62"/>
      <c r="B94" s="43"/>
      <c r="C94" s="44"/>
      <c r="D94" s="6"/>
      <c r="E94" s="4" t="s">
        <v>8</v>
      </c>
      <c r="F94" s="5"/>
      <c r="G94" s="3"/>
      <c r="H94" s="4" t="s">
        <v>8</v>
      </c>
      <c r="I94" s="5"/>
      <c r="J94" s="75"/>
      <c r="K94" s="73"/>
      <c r="L94" s="74"/>
      <c r="M94" s="3"/>
      <c r="N94" s="4" t="s">
        <v>8</v>
      </c>
      <c r="O94" s="5"/>
      <c r="P94" s="57"/>
      <c r="Q94" s="58"/>
      <c r="R94" s="59"/>
      <c r="S94" s="39"/>
      <c r="T94" s="60"/>
      <c r="U94" s="61"/>
      <c r="V94" s="39"/>
      <c r="W94" s="36"/>
      <c r="Y94" s="23"/>
      <c r="Z94" s="31"/>
      <c r="AA94" s="31"/>
      <c r="AB94" s="32"/>
      <c r="AC94" s="20"/>
      <c r="AD94" s="21"/>
      <c r="AE94" s="22"/>
      <c r="AF94" s="21"/>
      <c r="AG94" s="20"/>
      <c r="AH94" s="33"/>
      <c r="AI94" s="31"/>
      <c r="AJ94" s="31"/>
    </row>
    <row r="95" spans="1:36" ht="24" customHeight="1" x14ac:dyDescent="0.2">
      <c r="A95" s="42">
        <v>4</v>
      </c>
      <c r="B95" s="43" t="s">
        <v>105</v>
      </c>
      <c r="C95" s="44"/>
      <c r="D95" s="45" t="str">
        <f>IF(OR(D96="",F96=""),"",IF(D96&gt;F96,"○",IF(D96=F96,"△","●")))</f>
        <v/>
      </c>
      <c r="E95" s="46"/>
      <c r="F95" s="47"/>
      <c r="G95" s="48" t="str">
        <f>IF(OR(G96="",I96=""),"",IF(G96&gt;I96,"○",IF(G96=I96,"△","●")))</f>
        <v/>
      </c>
      <c r="H95" s="46"/>
      <c r="I95" s="47"/>
      <c r="J95" s="48" t="str">
        <f>IF(OR(J96="",L96=""),"",IF(J96&gt;L96,"○",IF(J96=L96,"△","●")))</f>
        <v/>
      </c>
      <c r="K95" s="46"/>
      <c r="L95" s="47"/>
      <c r="M95" s="49"/>
      <c r="N95" s="50"/>
      <c r="O95" s="51"/>
      <c r="P95" s="55">
        <f>COUNTIF(D95:O95,"○")</f>
        <v>0</v>
      </c>
      <c r="Q95" s="56">
        <f>COUNTIF(D95:O95,"△")</f>
        <v>0</v>
      </c>
      <c r="R95" s="38">
        <f>COUNTIF(D95:O95,"●")</f>
        <v>0</v>
      </c>
      <c r="S95" s="39">
        <f>P95*3+Q95*1</f>
        <v>0</v>
      </c>
      <c r="T95" s="40">
        <f>SUM(G96,J96,D96)</f>
        <v>0</v>
      </c>
      <c r="U95" s="41">
        <f>SUM(I96,L96,F96)</f>
        <v>0</v>
      </c>
      <c r="V95" s="39">
        <f t="shared" ref="V95" si="53">T95-U95</f>
        <v>0</v>
      </c>
      <c r="W95" s="36"/>
      <c r="Y95" s="23" t="s">
        <v>14</v>
      </c>
      <c r="Z95" s="30" t="str">
        <f>B89</f>
        <v>E３位　おゆみ野南</v>
      </c>
      <c r="AA95" s="30"/>
      <c r="AB95" s="30"/>
      <c r="AC95" s="19" t="str">
        <f t="shared" ref="AC95:AC96" si="54">IF(AD95=AF95,"△",IF(AD95&gt;AF95,"○","●"))</f>
        <v>△</v>
      </c>
      <c r="AD95" s="18"/>
      <c r="AE95" s="15" t="s">
        <v>16</v>
      </c>
      <c r="AF95" s="18"/>
      <c r="AG95" s="19" t="str">
        <f t="shared" ref="AG95:AG96" si="55">IF(AD95=AF95,"△",IF(AD95&lt;AF95,"○","●"))</f>
        <v>△</v>
      </c>
      <c r="AH95" s="30" t="str">
        <f>B95</f>
        <v>H４位　平井</v>
      </c>
      <c r="AI95" s="30"/>
      <c r="AJ95" s="30"/>
    </row>
    <row r="96" spans="1:36" ht="24" customHeight="1" thickBot="1" x14ac:dyDescent="0.25">
      <c r="A96" s="42"/>
      <c r="B96" s="43"/>
      <c r="C96" s="44"/>
      <c r="D96" s="7"/>
      <c r="E96" s="8" t="s">
        <v>8</v>
      </c>
      <c r="F96" s="11"/>
      <c r="G96" s="10"/>
      <c r="H96" s="8" t="s">
        <v>8</v>
      </c>
      <c r="I96" s="9"/>
      <c r="J96" s="10"/>
      <c r="K96" s="8" t="s">
        <v>8</v>
      </c>
      <c r="L96" s="9"/>
      <c r="M96" s="52"/>
      <c r="N96" s="53"/>
      <c r="O96" s="54"/>
      <c r="P96" s="55"/>
      <c r="Q96" s="56"/>
      <c r="R96" s="38"/>
      <c r="S96" s="39"/>
      <c r="T96" s="40"/>
      <c r="U96" s="41"/>
      <c r="V96" s="39"/>
      <c r="W96" s="37"/>
      <c r="Y96" s="23" t="s">
        <v>15</v>
      </c>
      <c r="Z96" s="30" t="str">
        <f>B91</f>
        <v>F４位　波崎二</v>
      </c>
      <c r="AA96" s="30"/>
      <c r="AB96" s="30"/>
      <c r="AC96" s="19" t="str">
        <f t="shared" si="54"/>
        <v>△</v>
      </c>
      <c r="AD96" s="18"/>
      <c r="AE96" s="15" t="s">
        <v>16</v>
      </c>
      <c r="AF96" s="18"/>
      <c r="AG96" s="19" t="str">
        <f t="shared" si="55"/>
        <v>△</v>
      </c>
      <c r="AH96" s="30" t="str">
        <f>B93</f>
        <v>G３位　波崎三</v>
      </c>
      <c r="AI96" s="30"/>
      <c r="AJ96" s="30"/>
    </row>
  </sheetData>
  <mergeCells count="729">
    <mergeCell ref="Z95:AB95"/>
    <mergeCell ref="AH95:AJ95"/>
    <mergeCell ref="Z96:AB96"/>
    <mergeCell ref="AH96:AJ96"/>
    <mergeCell ref="P95:P96"/>
    <mergeCell ref="Q95:Q96"/>
    <mergeCell ref="R95:R96"/>
    <mergeCell ref="S95:S96"/>
    <mergeCell ref="T95:T96"/>
    <mergeCell ref="U95:U96"/>
    <mergeCell ref="A95:A96"/>
    <mergeCell ref="B95:C96"/>
    <mergeCell ref="D95:F95"/>
    <mergeCell ref="G95:I95"/>
    <mergeCell ref="J95:L95"/>
    <mergeCell ref="M95:O96"/>
    <mergeCell ref="U93:U94"/>
    <mergeCell ref="V93:V94"/>
    <mergeCell ref="W93:W94"/>
    <mergeCell ref="V95:V96"/>
    <mergeCell ref="W95:W96"/>
    <mergeCell ref="AH92:AJ92"/>
    <mergeCell ref="A93:A94"/>
    <mergeCell ref="B93:C94"/>
    <mergeCell ref="D93:F93"/>
    <mergeCell ref="G93:I93"/>
    <mergeCell ref="J93:L94"/>
    <mergeCell ref="Q91:Q92"/>
    <mergeCell ref="R91:R92"/>
    <mergeCell ref="S91:S92"/>
    <mergeCell ref="T91:T92"/>
    <mergeCell ref="U91:U92"/>
    <mergeCell ref="V91:V92"/>
    <mergeCell ref="Z93:AB93"/>
    <mergeCell ref="AH93:AJ93"/>
    <mergeCell ref="Z94:AB94"/>
    <mergeCell ref="AH94:AJ94"/>
    <mergeCell ref="M93:O93"/>
    <mergeCell ref="P93:P94"/>
    <mergeCell ref="Q93:Q94"/>
    <mergeCell ref="R93:R94"/>
    <mergeCell ref="S93:S94"/>
    <mergeCell ref="T93:T94"/>
    <mergeCell ref="R87:R88"/>
    <mergeCell ref="S87:S88"/>
    <mergeCell ref="T87:T88"/>
    <mergeCell ref="U87:U88"/>
    <mergeCell ref="AH89:AJ89"/>
    <mergeCell ref="Z90:AB90"/>
    <mergeCell ref="AH90:AJ90"/>
    <mergeCell ref="A91:A92"/>
    <mergeCell ref="B91:C92"/>
    <mergeCell ref="D91:F91"/>
    <mergeCell ref="G91:I92"/>
    <mergeCell ref="J91:L91"/>
    <mergeCell ref="M91:O91"/>
    <mergeCell ref="P91:P92"/>
    <mergeCell ref="S89:S90"/>
    <mergeCell ref="T89:T90"/>
    <mergeCell ref="U89:U90"/>
    <mergeCell ref="V89:V90"/>
    <mergeCell ref="W89:W90"/>
    <mergeCell ref="Z89:AB89"/>
    <mergeCell ref="W91:W92"/>
    <mergeCell ref="Z91:AB91"/>
    <mergeCell ref="AH91:AJ91"/>
    <mergeCell ref="Z92:AB92"/>
    <mergeCell ref="A89:A90"/>
    <mergeCell ref="B89:C90"/>
    <mergeCell ref="D89:F90"/>
    <mergeCell ref="G89:I89"/>
    <mergeCell ref="J89:L89"/>
    <mergeCell ref="M89:O89"/>
    <mergeCell ref="P89:P90"/>
    <mergeCell ref="Q89:Q90"/>
    <mergeCell ref="R89:R90"/>
    <mergeCell ref="D86:K86"/>
    <mergeCell ref="A87:C88"/>
    <mergeCell ref="D87:F87"/>
    <mergeCell ref="G87:I87"/>
    <mergeCell ref="J87:L87"/>
    <mergeCell ref="M87:O87"/>
    <mergeCell ref="V83:V84"/>
    <mergeCell ref="W83:W84"/>
    <mergeCell ref="Z83:AB83"/>
    <mergeCell ref="A83:A84"/>
    <mergeCell ref="B83:C84"/>
    <mergeCell ref="D83:F83"/>
    <mergeCell ref="G83:I83"/>
    <mergeCell ref="J83:L83"/>
    <mergeCell ref="M83:O84"/>
    <mergeCell ref="Y88:AJ88"/>
    <mergeCell ref="V87:V88"/>
    <mergeCell ref="W87:W88"/>
    <mergeCell ref="D88:F88"/>
    <mergeCell ref="G88:I88"/>
    <mergeCell ref="J88:L88"/>
    <mergeCell ref="M88:O88"/>
    <mergeCell ref="P87:P88"/>
    <mergeCell ref="Q87:Q88"/>
    <mergeCell ref="T81:T82"/>
    <mergeCell ref="AH83:AJ83"/>
    <mergeCell ref="Z84:AB84"/>
    <mergeCell ref="AH84:AJ84"/>
    <mergeCell ref="P83:P84"/>
    <mergeCell ref="Q83:Q84"/>
    <mergeCell ref="R83:R84"/>
    <mergeCell ref="S83:S84"/>
    <mergeCell ref="T83:T84"/>
    <mergeCell ref="U83:U84"/>
    <mergeCell ref="AH80:AJ80"/>
    <mergeCell ref="A81:A82"/>
    <mergeCell ref="B81:C82"/>
    <mergeCell ref="D81:F81"/>
    <mergeCell ref="G81:I81"/>
    <mergeCell ref="J81:L82"/>
    <mergeCell ref="Q79:Q80"/>
    <mergeCell ref="R79:R80"/>
    <mergeCell ref="S79:S80"/>
    <mergeCell ref="T79:T80"/>
    <mergeCell ref="U79:U80"/>
    <mergeCell ref="V79:V80"/>
    <mergeCell ref="U81:U82"/>
    <mergeCell ref="V81:V82"/>
    <mergeCell ref="W81:W82"/>
    <mergeCell ref="Z81:AB81"/>
    <mergeCell ref="AH81:AJ81"/>
    <mergeCell ref="Z82:AB82"/>
    <mergeCell ref="AH82:AJ82"/>
    <mergeCell ref="M81:O81"/>
    <mergeCell ref="P81:P82"/>
    <mergeCell ref="Q81:Q82"/>
    <mergeCell ref="R81:R82"/>
    <mergeCell ref="S81:S82"/>
    <mergeCell ref="R75:R76"/>
    <mergeCell ref="S75:S76"/>
    <mergeCell ref="T75:T76"/>
    <mergeCell ref="U75:U76"/>
    <mergeCell ref="AH77:AJ77"/>
    <mergeCell ref="Z78:AB78"/>
    <mergeCell ref="AH78:AJ78"/>
    <mergeCell ref="A79:A80"/>
    <mergeCell ref="B79:C80"/>
    <mergeCell ref="D79:F79"/>
    <mergeCell ref="G79:I80"/>
    <mergeCell ref="J79:L79"/>
    <mergeCell ref="M79:O79"/>
    <mergeCell ref="P79:P80"/>
    <mergeCell ref="S77:S78"/>
    <mergeCell ref="T77:T78"/>
    <mergeCell ref="U77:U78"/>
    <mergeCell ref="V77:V78"/>
    <mergeCell ref="W77:W78"/>
    <mergeCell ref="Z77:AB77"/>
    <mergeCell ref="W79:W80"/>
    <mergeCell ref="Z79:AB79"/>
    <mergeCell ref="AH79:AJ79"/>
    <mergeCell ref="Z80:AB80"/>
    <mergeCell ref="A77:A78"/>
    <mergeCell ref="B77:C78"/>
    <mergeCell ref="D77:F78"/>
    <mergeCell ref="G77:I77"/>
    <mergeCell ref="J77:L77"/>
    <mergeCell ref="M77:O77"/>
    <mergeCell ref="P77:P78"/>
    <mergeCell ref="Q77:Q78"/>
    <mergeCell ref="R77:R78"/>
    <mergeCell ref="D74:K74"/>
    <mergeCell ref="A75:C76"/>
    <mergeCell ref="D75:F75"/>
    <mergeCell ref="G75:I75"/>
    <mergeCell ref="J75:L75"/>
    <mergeCell ref="M75:O75"/>
    <mergeCell ref="V71:V72"/>
    <mergeCell ref="W71:W72"/>
    <mergeCell ref="Z71:AB71"/>
    <mergeCell ref="A71:A72"/>
    <mergeCell ref="B71:C72"/>
    <mergeCell ref="D71:F71"/>
    <mergeCell ref="G71:I71"/>
    <mergeCell ref="J71:L71"/>
    <mergeCell ref="M71:O72"/>
    <mergeCell ref="Y76:AJ76"/>
    <mergeCell ref="V75:V76"/>
    <mergeCell ref="W75:W76"/>
    <mergeCell ref="D76:F76"/>
    <mergeCell ref="G76:I76"/>
    <mergeCell ref="J76:L76"/>
    <mergeCell ref="M76:O76"/>
    <mergeCell ref="P75:P76"/>
    <mergeCell ref="Q75:Q76"/>
    <mergeCell ref="T69:T70"/>
    <mergeCell ref="AH71:AJ71"/>
    <mergeCell ref="Z72:AB72"/>
    <mergeCell ref="AH72:AJ72"/>
    <mergeCell ref="P71:P72"/>
    <mergeCell ref="Q71:Q72"/>
    <mergeCell ref="R71:R72"/>
    <mergeCell ref="S71:S72"/>
    <mergeCell ref="T71:T72"/>
    <mergeCell ref="U71:U72"/>
    <mergeCell ref="AH68:AJ68"/>
    <mergeCell ref="A69:A70"/>
    <mergeCell ref="B69:C70"/>
    <mergeCell ref="D69:F69"/>
    <mergeCell ref="G69:I69"/>
    <mergeCell ref="J69:L70"/>
    <mergeCell ref="Q67:Q68"/>
    <mergeCell ref="R67:R68"/>
    <mergeCell ref="S67:S68"/>
    <mergeCell ref="T67:T68"/>
    <mergeCell ref="U67:U68"/>
    <mergeCell ref="V67:V68"/>
    <mergeCell ref="U69:U70"/>
    <mergeCell ref="V69:V70"/>
    <mergeCell ref="W69:W70"/>
    <mergeCell ref="Z69:AB69"/>
    <mergeCell ref="AH69:AJ69"/>
    <mergeCell ref="Z70:AB70"/>
    <mergeCell ref="AH70:AJ70"/>
    <mergeCell ref="M69:O69"/>
    <mergeCell ref="P69:P70"/>
    <mergeCell ref="Q69:Q70"/>
    <mergeCell ref="R69:R70"/>
    <mergeCell ref="S69:S70"/>
    <mergeCell ref="R63:R64"/>
    <mergeCell ref="S63:S64"/>
    <mergeCell ref="T63:T64"/>
    <mergeCell ref="U63:U64"/>
    <mergeCell ref="AH65:AJ65"/>
    <mergeCell ref="Z66:AB66"/>
    <mergeCell ref="AH66:AJ66"/>
    <mergeCell ref="A67:A68"/>
    <mergeCell ref="B67:C68"/>
    <mergeCell ref="D67:F67"/>
    <mergeCell ref="G67:I68"/>
    <mergeCell ref="J67:L67"/>
    <mergeCell ref="M67:O67"/>
    <mergeCell ref="P67:P68"/>
    <mergeCell ref="S65:S66"/>
    <mergeCell ref="T65:T66"/>
    <mergeCell ref="U65:U66"/>
    <mergeCell ref="V65:V66"/>
    <mergeCell ref="W65:W66"/>
    <mergeCell ref="Z65:AB65"/>
    <mergeCell ref="W67:W68"/>
    <mergeCell ref="Z67:AB67"/>
    <mergeCell ref="AH67:AJ67"/>
    <mergeCell ref="Z68:AB68"/>
    <mergeCell ref="A65:A66"/>
    <mergeCell ref="B65:C66"/>
    <mergeCell ref="D65:F66"/>
    <mergeCell ref="G65:I65"/>
    <mergeCell ref="J65:L65"/>
    <mergeCell ref="M65:O65"/>
    <mergeCell ref="P65:P66"/>
    <mergeCell ref="Q65:Q66"/>
    <mergeCell ref="R65:R66"/>
    <mergeCell ref="D62:K62"/>
    <mergeCell ref="A63:C64"/>
    <mergeCell ref="D63:F63"/>
    <mergeCell ref="G63:I63"/>
    <mergeCell ref="J63:L63"/>
    <mergeCell ref="M63:O63"/>
    <mergeCell ref="V59:V60"/>
    <mergeCell ref="W59:W60"/>
    <mergeCell ref="Z59:AB59"/>
    <mergeCell ref="A59:A60"/>
    <mergeCell ref="B59:C60"/>
    <mergeCell ref="D59:F59"/>
    <mergeCell ref="G59:I59"/>
    <mergeCell ref="J59:L59"/>
    <mergeCell ref="M59:O60"/>
    <mergeCell ref="Y64:AJ64"/>
    <mergeCell ref="V63:V64"/>
    <mergeCell ref="W63:W64"/>
    <mergeCell ref="D64:F64"/>
    <mergeCell ref="G64:I64"/>
    <mergeCell ref="J64:L64"/>
    <mergeCell ref="M64:O64"/>
    <mergeCell ref="P63:P64"/>
    <mergeCell ref="Q63:Q64"/>
    <mergeCell ref="T57:T58"/>
    <mergeCell ref="AH59:AJ59"/>
    <mergeCell ref="Z60:AB60"/>
    <mergeCell ref="AH60:AJ60"/>
    <mergeCell ref="P59:P60"/>
    <mergeCell ref="Q59:Q60"/>
    <mergeCell ref="R59:R60"/>
    <mergeCell ref="S59:S60"/>
    <mergeCell ref="T59:T60"/>
    <mergeCell ref="U59:U60"/>
    <mergeCell ref="AH56:AJ56"/>
    <mergeCell ref="A57:A58"/>
    <mergeCell ref="B57:C58"/>
    <mergeCell ref="D57:F57"/>
    <mergeCell ref="G57:I57"/>
    <mergeCell ref="J57:L58"/>
    <mergeCell ref="Q55:Q56"/>
    <mergeCell ref="R55:R56"/>
    <mergeCell ref="S55:S56"/>
    <mergeCell ref="T55:T56"/>
    <mergeCell ref="U55:U56"/>
    <mergeCell ref="V55:V56"/>
    <mergeCell ref="U57:U58"/>
    <mergeCell ref="V57:V58"/>
    <mergeCell ref="W57:W58"/>
    <mergeCell ref="Z57:AB57"/>
    <mergeCell ref="AH57:AJ57"/>
    <mergeCell ref="Z58:AB58"/>
    <mergeCell ref="AH58:AJ58"/>
    <mergeCell ref="M57:O57"/>
    <mergeCell ref="P57:P58"/>
    <mergeCell ref="Q57:Q58"/>
    <mergeCell ref="R57:R58"/>
    <mergeCell ref="S57:S58"/>
    <mergeCell ref="R51:R52"/>
    <mergeCell ref="S51:S52"/>
    <mergeCell ref="T51:T52"/>
    <mergeCell ref="U51:U52"/>
    <mergeCell ref="AH53:AJ53"/>
    <mergeCell ref="Z54:AB54"/>
    <mergeCell ref="AH54:AJ54"/>
    <mergeCell ref="A55:A56"/>
    <mergeCell ref="B55:C56"/>
    <mergeCell ref="D55:F55"/>
    <mergeCell ref="G55:I56"/>
    <mergeCell ref="J55:L55"/>
    <mergeCell ref="M55:O55"/>
    <mergeCell ref="P55:P56"/>
    <mergeCell ref="S53:S54"/>
    <mergeCell ref="T53:T54"/>
    <mergeCell ref="U53:U54"/>
    <mergeCell ref="V53:V54"/>
    <mergeCell ref="W53:W54"/>
    <mergeCell ref="Z53:AB53"/>
    <mergeCell ref="W55:W56"/>
    <mergeCell ref="Z55:AB55"/>
    <mergeCell ref="AH55:AJ55"/>
    <mergeCell ref="Z56:AB56"/>
    <mergeCell ref="A53:A54"/>
    <mergeCell ref="B53:C54"/>
    <mergeCell ref="D53:F54"/>
    <mergeCell ref="G53:I53"/>
    <mergeCell ref="J53:L53"/>
    <mergeCell ref="M53:O53"/>
    <mergeCell ref="P53:P54"/>
    <mergeCell ref="Q53:Q54"/>
    <mergeCell ref="R53:R54"/>
    <mergeCell ref="D50:K50"/>
    <mergeCell ref="A51:C52"/>
    <mergeCell ref="D51:F51"/>
    <mergeCell ref="G51:I51"/>
    <mergeCell ref="J51:L51"/>
    <mergeCell ref="M51:O51"/>
    <mergeCell ref="V47:V48"/>
    <mergeCell ref="W47:W48"/>
    <mergeCell ref="Z47:AB47"/>
    <mergeCell ref="A47:A48"/>
    <mergeCell ref="B47:C48"/>
    <mergeCell ref="D47:F47"/>
    <mergeCell ref="G47:I47"/>
    <mergeCell ref="J47:L47"/>
    <mergeCell ref="M47:O48"/>
    <mergeCell ref="Y52:AJ52"/>
    <mergeCell ref="V51:V52"/>
    <mergeCell ref="W51:W52"/>
    <mergeCell ref="D52:F52"/>
    <mergeCell ref="G52:I52"/>
    <mergeCell ref="J52:L52"/>
    <mergeCell ref="M52:O52"/>
    <mergeCell ref="P51:P52"/>
    <mergeCell ref="Q51:Q52"/>
    <mergeCell ref="T45:T46"/>
    <mergeCell ref="AH47:AJ47"/>
    <mergeCell ref="Z48:AB48"/>
    <mergeCell ref="AH48:AJ48"/>
    <mergeCell ref="P47:P48"/>
    <mergeCell ref="Q47:Q48"/>
    <mergeCell ref="R47:R48"/>
    <mergeCell ref="S47:S48"/>
    <mergeCell ref="T47:T48"/>
    <mergeCell ref="U47:U48"/>
    <mergeCell ref="AH44:AJ44"/>
    <mergeCell ref="A45:A46"/>
    <mergeCell ref="B45:C46"/>
    <mergeCell ref="D45:F45"/>
    <mergeCell ref="G45:I45"/>
    <mergeCell ref="J45:L46"/>
    <mergeCell ref="Q43:Q44"/>
    <mergeCell ref="R43:R44"/>
    <mergeCell ref="S43:S44"/>
    <mergeCell ref="T43:T44"/>
    <mergeCell ref="U43:U44"/>
    <mergeCell ref="V43:V44"/>
    <mergeCell ref="U45:U46"/>
    <mergeCell ref="V45:V46"/>
    <mergeCell ref="W45:W46"/>
    <mergeCell ref="Z45:AB45"/>
    <mergeCell ref="AH45:AJ45"/>
    <mergeCell ref="Z46:AB46"/>
    <mergeCell ref="AH46:AJ46"/>
    <mergeCell ref="M45:O45"/>
    <mergeCell ref="P45:P46"/>
    <mergeCell ref="Q45:Q46"/>
    <mergeCell ref="R45:R46"/>
    <mergeCell ref="S45:S46"/>
    <mergeCell ref="R39:R40"/>
    <mergeCell ref="S39:S40"/>
    <mergeCell ref="T39:T40"/>
    <mergeCell ref="U39:U40"/>
    <mergeCell ref="AH41:AJ41"/>
    <mergeCell ref="Z42:AB42"/>
    <mergeCell ref="AH42:AJ42"/>
    <mergeCell ref="A43:A44"/>
    <mergeCell ref="B43:C44"/>
    <mergeCell ref="D43:F43"/>
    <mergeCell ref="G43:I44"/>
    <mergeCell ref="J43:L43"/>
    <mergeCell ref="M43:O43"/>
    <mergeCell ref="P43:P44"/>
    <mergeCell ref="S41:S42"/>
    <mergeCell ref="T41:T42"/>
    <mergeCell ref="U41:U42"/>
    <mergeCell ref="V41:V42"/>
    <mergeCell ref="W41:W42"/>
    <mergeCell ref="Z41:AB41"/>
    <mergeCell ref="W43:W44"/>
    <mergeCell ref="Z43:AB43"/>
    <mergeCell ref="AH43:AJ43"/>
    <mergeCell ref="Z44:AB44"/>
    <mergeCell ref="A41:A42"/>
    <mergeCell ref="B41:C42"/>
    <mergeCell ref="D41:F42"/>
    <mergeCell ref="G41:I41"/>
    <mergeCell ref="J41:L41"/>
    <mergeCell ref="M41:O41"/>
    <mergeCell ref="P41:P42"/>
    <mergeCell ref="Q41:Q42"/>
    <mergeCell ref="R41:R42"/>
    <mergeCell ref="D38:K38"/>
    <mergeCell ref="A39:C40"/>
    <mergeCell ref="D39:F39"/>
    <mergeCell ref="G39:I39"/>
    <mergeCell ref="J39:L39"/>
    <mergeCell ref="M39:O39"/>
    <mergeCell ref="V35:V36"/>
    <mergeCell ref="W35:W36"/>
    <mergeCell ref="Z35:AB35"/>
    <mergeCell ref="A35:A36"/>
    <mergeCell ref="B35:C36"/>
    <mergeCell ref="D35:F35"/>
    <mergeCell ref="G35:I35"/>
    <mergeCell ref="J35:L35"/>
    <mergeCell ref="M35:O36"/>
    <mergeCell ref="Y40:AJ40"/>
    <mergeCell ref="V39:V40"/>
    <mergeCell ref="W39:W40"/>
    <mergeCell ref="D40:F40"/>
    <mergeCell ref="G40:I40"/>
    <mergeCell ref="J40:L40"/>
    <mergeCell ref="M40:O40"/>
    <mergeCell ref="P39:P40"/>
    <mergeCell ref="Q39:Q40"/>
    <mergeCell ref="T33:T34"/>
    <mergeCell ref="AH35:AJ35"/>
    <mergeCell ref="Z36:AB36"/>
    <mergeCell ref="AH36:AJ36"/>
    <mergeCell ref="P35:P36"/>
    <mergeCell ref="Q35:Q36"/>
    <mergeCell ref="R35:R36"/>
    <mergeCell ref="S35:S36"/>
    <mergeCell ref="T35:T36"/>
    <mergeCell ref="U35:U36"/>
    <mergeCell ref="AH32:AJ32"/>
    <mergeCell ref="A33:A34"/>
    <mergeCell ref="B33:C34"/>
    <mergeCell ref="D33:F33"/>
    <mergeCell ref="G33:I33"/>
    <mergeCell ref="J33:L34"/>
    <mergeCell ref="Q31:Q32"/>
    <mergeCell ref="R31:R32"/>
    <mergeCell ref="S31:S32"/>
    <mergeCell ref="T31:T32"/>
    <mergeCell ref="U31:U32"/>
    <mergeCell ref="V31:V32"/>
    <mergeCell ref="U33:U34"/>
    <mergeCell ref="V33:V34"/>
    <mergeCell ref="W33:W34"/>
    <mergeCell ref="Z33:AB33"/>
    <mergeCell ref="AH33:AJ33"/>
    <mergeCell ref="Z34:AB34"/>
    <mergeCell ref="AH34:AJ34"/>
    <mergeCell ref="M33:O33"/>
    <mergeCell ref="P33:P34"/>
    <mergeCell ref="Q33:Q34"/>
    <mergeCell ref="R33:R34"/>
    <mergeCell ref="S33:S34"/>
    <mergeCell ref="R27:R28"/>
    <mergeCell ref="S27:S28"/>
    <mergeCell ref="T27:T28"/>
    <mergeCell ref="U27:U28"/>
    <mergeCell ref="AH29:AJ29"/>
    <mergeCell ref="Z30:AB30"/>
    <mergeCell ref="AH30:AJ30"/>
    <mergeCell ref="A31:A32"/>
    <mergeCell ref="B31:C32"/>
    <mergeCell ref="D31:F31"/>
    <mergeCell ref="G31:I32"/>
    <mergeCell ref="J31:L31"/>
    <mergeCell ref="M31:O31"/>
    <mergeCell ref="P31:P32"/>
    <mergeCell ref="S29:S30"/>
    <mergeCell ref="T29:T30"/>
    <mergeCell ref="U29:U30"/>
    <mergeCell ref="V29:V30"/>
    <mergeCell ref="W29:W30"/>
    <mergeCell ref="Z29:AB29"/>
    <mergeCell ref="W31:W32"/>
    <mergeCell ref="Z31:AB31"/>
    <mergeCell ref="AH31:AJ31"/>
    <mergeCell ref="Z32:AB32"/>
    <mergeCell ref="A29:A30"/>
    <mergeCell ref="B29:C30"/>
    <mergeCell ref="D29:F30"/>
    <mergeCell ref="G29:I29"/>
    <mergeCell ref="J29:L29"/>
    <mergeCell ref="M29:O29"/>
    <mergeCell ref="P29:P30"/>
    <mergeCell ref="Q29:Q30"/>
    <mergeCell ref="R29:R30"/>
    <mergeCell ref="D26:K26"/>
    <mergeCell ref="A27:C28"/>
    <mergeCell ref="D27:F27"/>
    <mergeCell ref="G27:I27"/>
    <mergeCell ref="J27:L27"/>
    <mergeCell ref="M27:O27"/>
    <mergeCell ref="V23:V24"/>
    <mergeCell ref="W23:W24"/>
    <mergeCell ref="Z23:AB23"/>
    <mergeCell ref="A23:A24"/>
    <mergeCell ref="B23:C24"/>
    <mergeCell ref="D23:F23"/>
    <mergeCell ref="G23:I23"/>
    <mergeCell ref="J23:L23"/>
    <mergeCell ref="M23:O24"/>
    <mergeCell ref="Y28:AJ28"/>
    <mergeCell ref="V27:V28"/>
    <mergeCell ref="W27:W28"/>
    <mergeCell ref="D28:F28"/>
    <mergeCell ref="G28:I28"/>
    <mergeCell ref="J28:L28"/>
    <mergeCell ref="M28:O28"/>
    <mergeCell ref="P27:P28"/>
    <mergeCell ref="Q27:Q28"/>
    <mergeCell ref="T21:T22"/>
    <mergeCell ref="AH23:AJ23"/>
    <mergeCell ref="Z24:AB24"/>
    <mergeCell ref="AH24:AJ24"/>
    <mergeCell ref="P23:P24"/>
    <mergeCell ref="Q23:Q24"/>
    <mergeCell ref="R23:R24"/>
    <mergeCell ref="S23:S24"/>
    <mergeCell ref="T23:T24"/>
    <mergeCell ref="U23:U24"/>
    <mergeCell ref="AH20:AJ20"/>
    <mergeCell ref="A21:A22"/>
    <mergeCell ref="B21:C22"/>
    <mergeCell ref="D21:F21"/>
    <mergeCell ref="G21:I21"/>
    <mergeCell ref="J21:L22"/>
    <mergeCell ref="Q19:Q20"/>
    <mergeCell ref="R19:R20"/>
    <mergeCell ref="S19:S20"/>
    <mergeCell ref="T19:T20"/>
    <mergeCell ref="U19:U20"/>
    <mergeCell ref="V19:V20"/>
    <mergeCell ref="U21:U22"/>
    <mergeCell ref="V21:V22"/>
    <mergeCell ref="W21:W22"/>
    <mergeCell ref="Z21:AB21"/>
    <mergeCell ref="AH21:AJ21"/>
    <mergeCell ref="Z22:AB22"/>
    <mergeCell ref="AH22:AJ22"/>
    <mergeCell ref="M21:O21"/>
    <mergeCell ref="P21:P22"/>
    <mergeCell ref="Q21:Q22"/>
    <mergeCell ref="R21:R22"/>
    <mergeCell ref="S21:S22"/>
    <mergeCell ref="R15:R16"/>
    <mergeCell ref="S15:S16"/>
    <mergeCell ref="T15:T16"/>
    <mergeCell ref="U15:U16"/>
    <mergeCell ref="AH17:AJ17"/>
    <mergeCell ref="Z18:AB18"/>
    <mergeCell ref="AH18:AJ18"/>
    <mergeCell ref="A19:A20"/>
    <mergeCell ref="B19:C20"/>
    <mergeCell ref="D19:F19"/>
    <mergeCell ref="G19:I20"/>
    <mergeCell ref="J19:L19"/>
    <mergeCell ref="M19:O19"/>
    <mergeCell ref="P19:P20"/>
    <mergeCell ref="S17:S18"/>
    <mergeCell ref="T17:T18"/>
    <mergeCell ref="U17:U18"/>
    <mergeCell ref="V17:V18"/>
    <mergeCell ref="W17:W18"/>
    <mergeCell ref="Z17:AB17"/>
    <mergeCell ref="W19:W20"/>
    <mergeCell ref="Z19:AB19"/>
    <mergeCell ref="AH19:AJ19"/>
    <mergeCell ref="Z20:AB20"/>
    <mergeCell ref="A17:A18"/>
    <mergeCell ref="B17:C18"/>
    <mergeCell ref="D17:F18"/>
    <mergeCell ref="G17:I17"/>
    <mergeCell ref="J17:L17"/>
    <mergeCell ref="M17:O17"/>
    <mergeCell ref="P17:P18"/>
    <mergeCell ref="Q17:Q18"/>
    <mergeCell ref="R17:R18"/>
    <mergeCell ref="D14:K14"/>
    <mergeCell ref="A15:C16"/>
    <mergeCell ref="D15:F15"/>
    <mergeCell ref="G15:I15"/>
    <mergeCell ref="J15:L15"/>
    <mergeCell ref="M15:O15"/>
    <mergeCell ref="V11:V12"/>
    <mergeCell ref="W11:W12"/>
    <mergeCell ref="Z11:AB11"/>
    <mergeCell ref="A11:A12"/>
    <mergeCell ref="B11:C12"/>
    <mergeCell ref="D11:F11"/>
    <mergeCell ref="G11:I11"/>
    <mergeCell ref="J11:L11"/>
    <mergeCell ref="M11:O12"/>
    <mergeCell ref="Y16:AJ16"/>
    <mergeCell ref="V15:V16"/>
    <mergeCell ref="W15:W16"/>
    <mergeCell ref="D16:F16"/>
    <mergeCell ref="G16:I16"/>
    <mergeCell ref="J16:L16"/>
    <mergeCell ref="M16:O16"/>
    <mergeCell ref="P15:P16"/>
    <mergeCell ref="Q15:Q16"/>
    <mergeCell ref="AH11:AJ11"/>
    <mergeCell ref="Z12:AB12"/>
    <mergeCell ref="AH12:AJ12"/>
    <mergeCell ref="P11:P12"/>
    <mergeCell ref="Q11:Q12"/>
    <mergeCell ref="R11:R12"/>
    <mergeCell ref="S11:S12"/>
    <mergeCell ref="T11:T12"/>
    <mergeCell ref="U11:U12"/>
    <mergeCell ref="U9:U10"/>
    <mergeCell ref="V9:V10"/>
    <mergeCell ref="W9:W10"/>
    <mergeCell ref="Z9:AB9"/>
    <mergeCell ref="AH9:AJ9"/>
    <mergeCell ref="Z10:AB10"/>
    <mergeCell ref="AH10:AJ10"/>
    <mergeCell ref="M9:O9"/>
    <mergeCell ref="P9:P10"/>
    <mergeCell ref="Q9:Q10"/>
    <mergeCell ref="R9:R10"/>
    <mergeCell ref="S9:S10"/>
    <mergeCell ref="T9:T10"/>
    <mergeCell ref="A9:A10"/>
    <mergeCell ref="B9:C10"/>
    <mergeCell ref="D9:F9"/>
    <mergeCell ref="G9:I9"/>
    <mergeCell ref="J9:L10"/>
    <mergeCell ref="Q7:Q8"/>
    <mergeCell ref="R7:R8"/>
    <mergeCell ref="S7:S8"/>
    <mergeCell ref="T7:T8"/>
    <mergeCell ref="AH5:AJ5"/>
    <mergeCell ref="Z6:AB6"/>
    <mergeCell ref="AH6:AJ6"/>
    <mergeCell ref="A7:A8"/>
    <mergeCell ref="B7:C8"/>
    <mergeCell ref="D7:F7"/>
    <mergeCell ref="G7:I8"/>
    <mergeCell ref="J7:L7"/>
    <mergeCell ref="M7:O7"/>
    <mergeCell ref="P7:P8"/>
    <mergeCell ref="S5:S6"/>
    <mergeCell ref="T5:T6"/>
    <mergeCell ref="U5:U6"/>
    <mergeCell ref="V5:V6"/>
    <mergeCell ref="W5:W6"/>
    <mergeCell ref="Z5:AB5"/>
    <mergeCell ref="W7:W8"/>
    <mergeCell ref="Z7:AB7"/>
    <mergeCell ref="AH7:AJ7"/>
    <mergeCell ref="Z8:AB8"/>
    <mergeCell ref="AH8:AJ8"/>
    <mergeCell ref="U7:U8"/>
    <mergeCell ref="V7:V8"/>
    <mergeCell ref="A5:A6"/>
    <mergeCell ref="B5:C6"/>
    <mergeCell ref="D5:F6"/>
    <mergeCell ref="G5:I5"/>
    <mergeCell ref="J5:L5"/>
    <mergeCell ref="M5:O5"/>
    <mergeCell ref="P5:P6"/>
    <mergeCell ref="Q5:Q6"/>
    <mergeCell ref="R5:R6"/>
    <mergeCell ref="D2:K2"/>
    <mergeCell ref="Y2:Z2"/>
    <mergeCell ref="A3:C4"/>
    <mergeCell ref="D3:F3"/>
    <mergeCell ref="G3:I3"/>
    <mergeCell ref="J3:L3"/>
    <mergeCell ref="M3:O3"/>
    <mergeCell ref="P3:P4"/>
    <mergeCell ref="Q3:Q4"/>
    <mergeCell ref="R3:R4"/>
    <mergeCell ref="Y4:AJ4"/>
    <mergeCell ref="S3:S4"/>
    <mergeCell ref="T3:T4"/>
    <mergeCell ref="U3:U4"/>
    <mergeCell ref="V3:V4"/>
    <mergeCell ref="W3:W4"/>
    <mergeCell ref="D4:F4"/>
    <mergeCell ref="G4:I4"/>
    <mergeCell ref="J4:L4"/>
    <mergeCell ref="M4:O4"/>
  </mergeCells>
  <phoneticPr fontId="3"/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１次予選結果</vt:lpstr>
      <vt:lpstr>二次予選組合せ</vt:lpstr>
      <vt:lpstr>'１次予選結果'!Print_Area</vt:lpstr>
      <vt:lpstr>二次予選組合せ!Print_Area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owner</cp:lastModifiedBy>
  <cp:lastPrinted>2018-05-03T09:50:32Z</cp:lastPrinted>
  <dcterms:created xsi:type="dcterms:W3CDTF">2014-05-26T13:55:02Z</dcterms:created>
  <dcterms:modified xsi:type="dcterms:W3CDTF">2018-05-03T09:52:52Z</dcterms:modified>
</cp:coreProperties>
</file>